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kcomgroupplc.sharepoint.com/sites/KCOMWholesale/Shared Documents/Product Development/Checklists and Sign Off/Ancillary Services/Price Changes April 2024/"/>
    </mc:Choice>
  </mc:AlternateContent>
  <xr:revisionPtr revIDLastSave="101" documentId="8_{24A9C2D3-1540-4228-B8F0-244782523916}" xr6:coauthVersionLast="47" xr6:coauthVersionMax="47" xr10:uidLastSave="{CA414F5A-00E7-44A6-8B4B-10A7213623D6}"/>
  <workbookProtection workbookAlgorithmName="SHA-512" workbookHashValue="fDq11Rmp/4r6E5z5R80vM5q1Bxs9g5jlUppgUgsHiwdIg9Sgw9qB0/vQXaYCQ71dh7lDguQMohBTxdHGC1sx0Q==" workbookSaltValue="+F9mYZeLU9JV0i/Sap/bQg==" workbookSpinCount="100000" lockStructure="1"/>
  <bookViews>
    <workbookView xWindow="28680" yWindow="-120" windowWidth="29040" windowHeight="15840" xr2:uid="{061C5E78-CD76-4DA4-88CF-2D22296D64CD}"/>
  </bookViews>
  <sheets>
    <sheet name="PCR1" sheetId="1" r:id="rId1"/>
    <sheet name="Cable Connect" sheetId="6" r:id="rId2"/>
    <sheet name="PCR3" sheetId="2" state="hidden" r:id="rId3"/>
  </sheets>
  <definedNames>
    <definedName name="Change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G58" i="1"/>
  <c r="F40" i="2"/>
  <c r="F39" i="2"/>
  <c r="E63" i="2"/>
  <c r="E64" i="2"/>
  <c r="F63" i="2"/>
  <c r="G63" i="2" s="1"/>
  <c r="F64" i="2"/>
  <c r="G64" i="2" s="1"/>
  <c r="D64" i="2"/>
  <c r="C64" i="2"/>
  <c r="G60" i="1"/>
  <c r="C65" i="2"/>
  <c r="C66" i="2"/>
  <c r="C67" i="2"/>
  <c r="C68" i="2"/>
  <c r="C69" i="2"/>
  <c r="C70" i="2"/>
  <c r="C71" i="2"/>
  <c r="E41" i="2"/>
  <c r="G41" i="1"/>
  <c r="G42" i="1"/>
  <c r="F70" i="2"/>
  <c r="F69" i="2"/>
  <c r="F68" i="2"/>
  <c r="F67" i="2"/>
  <c r="H67" i="2" s="1"/>
  <c r="F66" i="2"/>
  <c r="F65" i="2"/>
  <c r="F62" i="2"/>
  <c r="F71" i="2"/>
  <c r="F24" i="2"/>
  <c r="F21" i="2"/>
  <c r="C41" i="6"/>
  <c r="D41" i="6"/>
  <c r="B23" i="6"/>
  <c r="C23" i="6" s="1"/>
  <c r="B24" i="6"/>
  <c r="C24" i="6" s="1"/>
  <c r="B25" i="6"/>
  <c r="C25" i="6" s="1"/>
  <c r="B26" i="6"/>
  <c r="C26" i="6" s="1"/>
  <c r="B27" i="6"/>
  <c r="D27" i="6" s="1"/>
  <c r="B28" i="6"/>
  <c r="C28" i="6" s="1"/>
  <c r="B29" i="6"/>
  <c r="D29" i="6" s="1"/>
  <c r="B30" i="6"/>
  <c r="C30" i="6" s="1"/>
  <c r="B31" i="6"/>
  <c r="D31" i="6" s="1"/>
  <c r="B32" i="6"/>
  <c r="C32" i="6" s="1"/>
  <c r="B33" i="6"/>
  <c r="D33" i="6" s="1"/>
  <c r="B34" i="6"/>
  <c r="C34" i="6" s="1"/>
  <c r="B35" i="6"/>
  <c r="C35" i="6" s="1"/>
  <c r="B36" i="6"/>
  <c r="D36" i="6" s="1"/>
  <c r="B37" i="6"/>
  <c r="C37" i="6" s="1"/>
  <c r="B38" i="6"/>
  <c r="C38" i="6" s="1"/>
  <c r="B39" i="6"/>
  <c r="D39" i="6" s="1"/>
  <c r="B40" i="6"/>
  <c r="C40" i="6" s="1"/>
  <c r="B41" i="6"/>
  <c r="B22" i="6"/>
  <c r="D22" i="6" s="1"/>
  <c r="C36" i="6" l="1"/>
  <c r="C33" i="6"/>
  <c r="C29" i="6"/>
  <c r="C31" i="6"/>
  <c r="C27" i="6"/>
  <c r="C22" i="6"/>
  <c r="D40" i="6"/>
  <c r="D37" i="6"/>
  <c r="D34" i="6"/>
  <c r="D32" i="6"/>
  <c r="D30" i="6"/>
  <c r="D28" i="6"/>
  <c r="D26" i="6"/>
  <c r="C39" i="6"/>
  <c r="D35" i="6"/>
  <c r="D38" i="6"/>
  <c r="D25" i="6"/>
  <c r="D24" i="6"/>
  <c r="D23" i="6"/>
  <c r="G53" i="1"/>
  <c r="H63" i="1"/>
  <c r="C42" i="6" l="1"/>
  <c r="D42" i="6"/>
  <c r="I69" i="1"/>
  <c r="J69" i="1"/>
  <c r="G71" i="2"/>
  <c r="G70" i="2"/>
  <c r="G65" i="2"/>
  <c r="C62" i="2"/>
  <c r="C63" i="2"/>
  <c r="C61" i="2"/>
  <c r="D63" i="2"/>
  <c r="D65" i="2"/>
  <c r="D66" i="2"/>
  <c r="D67" i="2"/>
  <c r="D68" i="2"/>
  <c r="D69" i="2"/>
  <c r="D70" i="2"/>
  <c r="D71" i="2"/>
  <c r="D62" i="2"/>
  <c r="D61" i="2"/>
  <c r="D55" i="2"/>
  <c r="D41" i="2"/>
  <c r="F36" i="2"/>
  <c r="F37" i="2"/>
  <c r="F35" i="2"/>
  <c r="E40" i="2"/>
  <c r="E39" i="2"/>
  <c r="F58" i="2" l="1"/>
  <c r="F59" i="2"/>
  <c r="F60" i="2"/>
  <c r="F57" i="2"/>
  <c r="E58" i="2"/>
  <c r="E59" i="2"/>
  <c r="E60" i="2"/>
  <c r="E57" i="2"/>
  <c r="F45" i="2"/>
  <c r="F46" i="2"/>
  <c r="F47" i="2"/>
  <c r="F48" i="2"/>
  <c r="F49" i="2"/>
  <c r="F50" i="2"/>
  <c r="F51" i="2"/>
  <c r="F52" i="2"/>
  <c r="F53" i="2"/>
  <c r="F54" i="2"/>
  <c r="F44" i="2"/>
  <c r="E44" i="2"/>
  <c r="E36" i="2"/>
  <c r="E37" i="2"/>
  <c r="E35" i="2"/>
  <c r="F56" i="2"/>
  <c r="G56" i="2"/>
  <c r="H56" i="2"/>
  <c r="E56" i="2"/>
  <c r="D57" i="2"/>
  <c r="D58" i="2"/>
  <c r="D59" i="2"/>
  <c r="D60" i="2"/>
  <c r="D56" i="2"/>
  <c r="D21" i="2"/>
  <c r="D22" i="2"/>
  <c r="D23" i="2"/>
  <c r="D24" i="2"/>
  <c r="D25" i="2"/>
  <c r="D26" i="2"/>
  <c r="D27" i="2"/>
  <c r="D28" i="2"/>
  <c r="D29" i="2"/>
  <c r="D30" i="2"/>
  <c r="D31" i="2"/>
  <c r="D32" i="2"/>
  <c r="D33" i="2"/>
  <c r="D34" i="2"/>
  <c r="D35" i="2"/>
  <c r="D36" i="2"/>
  <c r="D37" i="2"/>
  <c r="D38" i="2"/>
  <c r="D39" i="2"/>
  <c r="D40" i="2"/>
  <c r="D43" i="2"/>
  <c r="D44" i="2"/>
  <c r="D45" i="2"/>
  <c r="D46" i="2"/>
  <c r="D47" i="2"/>
  <c r="D48" i="2"/>
  <c r="D49" i="2"/>
  <c r="D50" i="2"/>
  <c r="D51" i="2"/>
  <c r="D52" i="2"/>
  <c r="D53" i="2"/>
  <c r="D54" i="2"/>
  <c r="C48" i="2"/>
  <c r="C49" i="2"/>
  <c r="C50" i="2"/>
  <c r="C51" i="2"/>
  <c r="C52" i="2"/>
  <c r="C53" i="2"/>
  <c r="C54" i="2"/>
  <c r="C43" i="2"/>
  <c r="C44" i="2"/>
  <c r="C45" i="2"/>
  <c r="C46" i="2"/>
  <c r="C47" i="2"/>
  <c r="C56" i="2"/>
  <c r="C57" i="2"/>
  <c r="C58" i="2"/>
  <c r="C59" i="2"/>
  <c r="C60" i="2"/>
  <c r="C21" i="2"/>
  <c r="C22" i="2"/>
  <c r="C23" i="2"/>
  <c r="C24" i="2"/>
  <c r="C25" i="2"/>
  <c r="C26" i="2"/>
  <c r="C27" i="2"/>
  <c r="C28" i="2"/>
  <c r="C29" i="2"/>
  <c r="C30" i="2"/>
  <c r="C31" i="2"/>
  <c r="C32" i="2"/>
  <c r="C33" i="2"/>
  <c r="C34" i="2"/>
  <c r="C35" i="2"/>
  <c r="C36" i="2"/>
  <c r="C37" i="2"/>
  <c r="C38" i="2"/>
  <c r="C39" i="2"/>
  <c r="C40" i="2"/>
  <c r="E34" i="2"/>
  <c r="E33" i="2"/>
  <c r="E22" i="2"/>
  <c r="E25" i="2"/>
  <c r="E26" i="2"/>
  <c r="E27" i="2"/>
  <c r="E28" i="2"/>
  <c r="E29" i="2"/>
  <c r="E30" i="2"/>
  <c r="E31" i="2"/>
  <c r="E32" i="2"/>
  <c r="F22" i="2"/>
  <c r="F25" i="2"/>
  <c r="F26" i="2"/>
  <c r="F27" i="2"/>
  <c r="F28" i="2"/>
  <c r="F29" i="2"/>
  <c r="F30" i="2"/>
  <c r="F31" i="2"/>
  <c r="F32" i="2"/>
  <c r="D20" i="2"/>
  <c r="F20" i="2"/>
  <c r="C20" i="2"/>
  <c r="H69" i="2"/>
  <c r="H68" i="2"/>
  <c r="G66" i="2"/>
  <c r="C19" i="2"/>
  <c r="D19" i="2"/>
  <c r="E13" i="2"/>
  <c r="E8" i="2"/>
  <c r="E9" i="2"/>
  <c r="D4" i="2" s="1"/>
  <c r="E10" i="2"/>
  <c r="E11" i="2"/>
  <c r="E12" i="2"/>
  <c r="E7" i="2"/>
  <c r="E45" i="1"/>
  <c r="E46" i="1"/>
  <c r="E47" i="1"/>
  <c r="G40" i="1" l="1"/>
  <c r="G44" i="2" s="1"/>
  <c r="G44" i="1" l="1"/>
  <c r="H27" i="2" l="1"/>
  <c r="E48" i="1"/>
  <c r="E49" i="1"/>
  <c r="E50" i="1"/>
  <c r="G29" i="1" l="1"/>
  <c r="G32" i="2" s="1"/>
  <c r="G26" i="1"/>
  <c r="G29" i="2" s="1"/>
  <c r="G66" i="1" l="1"/>
  <c r="G67" i="1"/>
  <c r="H33" i="1"/>
  <c r="H36" i="2" s="1"/>
  <c r="G17" i="1"/>
  <c r="G21" i="1"/>
  <c r="G24" i="2" s="1"/>
  <c r="G54" i="1"/>
  <c r="G58" i="2" s="1"/>
  <c r="G55" i="1"/>
  <c r="G59" i="2" s="1"/>
  <c r="G56" i="1"/>
  <c r="G60" i="2" s="1"/>
  <c r="G57" i="2"/>
  <c r="G47" i="1"/>
  <c r="G51" i="2" s="1"/>
  <c r="G50" i="1"/>
  <c r="G54" i="2" s="1"/>
  <c r="G20" i="2" l="1"/>
  <c r="G34" i="1"/>
  <c r="G37" i="2" s="1"/>
  <c r="E62" i="2"/>
  <c r="G62" i="2" s="1"/>
  <c r="G45" i="1"/>
  <c r="G49" i="2" s="1"/>
  <c r="G46" i="1"/>
  <c r="G50" i="2" s="1"/>
  <c r="G48" i="1"/>
  <c r="G52" i="2" s="1"/>
  <c r="G49" i="1"/>
  <c r="G53" i="2" s="1"/>
  <c r="H23" i="1" l="1"/>
  <c r="H26" i="2" l="1"/>
  <c r="H65" i="1"/>
  <c r="H64" i="1"/>
  <c r="G62" i="1"/>
  <c r="H28" i="1"/>
  <c r="H31" i="2" s="1"/>
  <c r="G36" i="1"/>
  <c r="G39" i="2" s="1"/>
  <c r="H25" i="1"/>
  <c r="H28" i="2" s="1"/>
  <c r="H32" i="1"/>
  <c r="H35" i="2" s="1"/>
  <c r="G19" i="1"/>
  <c r="H73" i="2" l="1"/>
  <c r="H69" i="1"/>
  <c r="G22" i="2"/>
  <c r="G20" i="1"/>
  <c r="G23" i="2" s="1"/>
  <c r="F23" i="2"/>
  <c r="G69" i="1" l="1"/>
  <c r="G7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Bertolotti</author>
  </authors>
  <commentList>
    <comment ref="G63" authorId="0" shapeId="0" xr:uid="{8C00C926-B08D-43A1-8EDB-5C752E418B9F}">
      <text>
        <r>
          <rPr>
            <sz val="9"/>
            <color indexed="81"/>
            <rFont val="Tahoma"/>
            <family val="2"/>
          </rPr>
          <t xml:space="preserve">Costs per Assessment
</t>
        </r>
      </text>
    </comment>
  </commentList>
</comments>
</file>

<file path=xl/sharedStrings.xml><?xml version="1.0" encoding="utf-8"?>
<sst xmlns="http://schemas.openxmlformats.org/spreadsheetml/2006/main" count="279" uniqueCount="172">
  <si>
    <t>Beverley</t>
  </si>
  <si>
    <t>New Order</t>
  </si>
  <si>
    <t>Order Form for Plan and Build of Co-Location Services, together with New or Modified Orders under the Terms and Conditions laid out in the KCOM Ancillary Services Reference Offer</t>
  </si>
  <si>
    <t>Civic</t>
  </si>
  <si>
    <t>Modify Order</t>
  </si>
  <si>
    <t>Email: wholesalepartners@kcom.com</t>
  </si>
  <si>
    <t>East</t>
  </si>
  <si>
    <t>CP INPUT INTO YELLOW CELLS</t>
  </si>
  <si>
    <t>Kirkella</t>
  </si>
  <si>
    <t>CP Detail</t>
  </si>
  <si>
    <t>Communications Provider (CP) Data Capture</t>
  </si>
  <si>
    <t>CP Details</t>
  </si>
  <si>
    <t>Newland</t>
  </si>
  <si>
    <t>#1</t>
  </si>
  <si>
    <t>CP Name</t>
  </si>
  <si>
    <t xml:space="preserve"> </t>
  </si>
  <si>
    <t>#2</t>
  </si>
  <si>
    <t>Contact Name</t>
  </si>
  <si>
    <t>#3</t>
  </si>
  <si>
    <t>Contact Email</t>
  </si>
  <si>
    <t>#4</t>
  </si>
  <si>
    <t>Contact Tel No.</t>
  </si>
  <si>
    <t>#5</t>
  </si>
  <si>
    <t>Date of Request</t>
  </si>
  <si>
    <t>#6</t>
  </si>
  <si>
    <t>CP Reference: Please enter your own reference here so we can deal with your enquiries</t>
  </si>
  <si>
    <t>#7</t>
  </si>
  <si>
    <t>CP Preferred Delivery Date</t>
  </si>
  <si>
    <t>#8</t>
  </si>
  <si>
    <t>Change Type</t>
  </si>
  <si>
    <t>Part</t>
  </si>
  <si>
    <t>Product feature</t>
  </si>
  <si>
    <t>CP Selection</t>
  </si>
  <si>
    <t>Quantity</t>
  </si>
  <si>
    <t>Fixed Charge</t>
  </si>
  <si>
    <t>Annual Charge</t>
  </si>
  <si>
    <t>Exchange Site</t>
  </si>
  <si>
    <t>Co-location full survey fee</t>
  </si>
  <si>
    <t>Administration Charge for information about the amount and configuration of space in an existing CP Equipment Room</t>
  </si>
  <si>
    <t>POA</t>
  </si>
  <si>
    <t>Co-location (Powerbase) AC only base unit</t>
  </si>
  <si>
    <t>600mm (w) x 600mm (d) to include lighting and cable management</t>
  </si>
  <si>
    <t>Rack Space Unit (RSU) for Co-location to include lighting and cable management</t>
  </si>
  <si>
    <t>CP Equipment Room Handover</t>
  </si>
  <si>
    <t>AC Power Services Required</t>
  </si>
  <si>
    <t>AC only - Standard System</t>
  </si>
  <si>
    <t>per kW. kW required:</t>
  </si>
  <si>
    <t>inc OR £16.08pa charge + 0.1309x365.25x24</t>
  </si>
  <si>
    <t>#9</t>
  </si>
  <si>
    <t>Power Usage per kWh</t>
  </si>
  <si>
    <t>Min 1kW required</t>
  </si>
  <si>
    <t>#10</t>
  </si>
  <si>
    <t xml:space="preserve">Cooling per kW </t>
  </si>
  <si>
    <t>#11</t>
  </si>
  <si>
    <t>Provision of Sub Meter</t>
  </si>
  <si>
    <t>Per Sub Meter (Optional)</t>
  </si>
  <si>
    <t>#12</t>
  </si>
  <si>
    <t>No Standby AC power (Non-ESS)</t>
  </si>
  <si>
    <t>Non-ESS (Default)</t>
  </si>
  <si>
    <t>#13</t>
  </si>
  <si>
    <t xml:space="preserve">ESS Required: Standby Power. Rental of existing capacity per kW </t>
  </si>
  <si>
    <t>#14</t>
  </si>
  <si>
    <t>#15</t>
  </si>
  <si>
    <t xml:space="preserve">Initial maximum power capacity in kW </t>
  </si>
  <si>
    <t>#16</t>
  </si>
  <si>
    <t xml:space="preserve">Expected future maximum power capacity in kW </t>
  </si>
  <si>
    <t>#17</t>
  </si>
  <si>
    <t xml:space="preserve">AC Final Distribution Rental per 10kW increment per annum </t>
  </si>
  <si>
    <t>per 10kW. Volume of 10kW increments required:</t>
  </si>
  <si>
    <t>#18</t>
  </si>
  <si>
    <t>Co-Location Hostel administration Charge</t>
  </si>
  <si>
    <t>#19</t>
  </si>
  <si>
    <t>Cabinet doors per pair for Co-location</t>
  </si>
  <si>
    <t>Where provided as an upgrade will also be subject to a WFLLA Site visit Charge)</t>
  </si>
  <si>
    <t>#20</t>
  </si>
  <si>
    <t>Door usercode setting required (4 digit pin required):</t>
  </si>
  <si>
    <t>#21</t>
  </si>
  <si>
    <t>Exchange Site access (security keys and set-up per authorised CP representative)</t>
  </si>
  <si>
    <t>Quantity required per authorised person:</t>
  </si>
  <si>
    <t>#22</t>
  </si>
  <si>
    <t>DC Power Services Required</t>
  </si>
  <si>
    <t>Default (N/A) - Not required or Customer to install own equipment</t>
  </si>
  <si>
    <t>Non Standard Requirements. i.e. Extra power sockets, runways, lighting, cooling, standby power connection, DC power. Specify here:</t>
  </si>
  <si>
    <t>In-Life Orders</t>
  </si>
  <si>
    <t>Exchange Site visit Charge</t>
  </si>
  <si>
    <t>To be allocated to Orders not in conjunction with the installation of the base product.</t>
  </si>
  <si>
    <t>Additional detailed floor plan (location and siting of connections and facilities, per compiled request)</t>
  </si>
  <si>
    <t>Administration Charge to provide Third Party Communications Provider full survey</t>
  </si>
  <si>
    <t>Administration Charge for further information request</t>
  </si>
  <si>
    <t>Site Visit (Outside Initial Installation)</t>
  </si>
  <si>
    <t>KCOM Assisted Site Delivery Service (KASDS)
(This Charge is applied where a CP makes a request for KASDS and cancels such a request without providing KCOM a minimum of 24 hours’ notice prior to the date on which KASDS was scheduled to take place.)</t>
  </si>
  <si>
    <t>Survey for Power Capacity Upgrade</t>
  </si>
  <si>
    <t>Power Fault Visit (Power Fault not found visit charges may apply below)*</t>
  </si>
  <si>
    <t>Power Fault Not Found (Fault not found, Normal Working Hours)*</t>
  </si>
  <si>
    <t>Power Fault Not Found (Fault not found, All other times except Sundays and Public / Bank Holidays)*</t>
  </si>
  <si>
    <t>Power Fault Not Found (Fault not found, Sundays and Public/ Bank Holidays)*</t>
  </si>
  <si>
    <t>* This charge applies where an engineering visit is made in response to a Power Fault and no fault is found relating to the supplied products e.g a mis-diagnosis on the part of the CP. Also chargeable where the root cause of a fault is identified to CP action or is identified as due to CP equipment. Chargeable where the CP Equipment in the Specified Floor Area is operating outside of the product specification parameters due to CP action. Power Fault Not Found charges for outside normal working hours will relate to when the fault was reported by the CP to trigger the visit.</t>
  </si>
  <si>
    <t>Site Access Orders</t>
  </si>
  <si>
    <t>Minimum Charge</t>
  </si>
  <si>
    <t>Hours</t>
  </si>
  <si>
    <t>Escorted Access Normal Working Hours, planned</t>
  </si>
  <si>
    <t>Min 4 hours applies, additional hours will be charged to the nearest full hour</t>
  </si>
  <si>
    <t>Escorted Access Normal Working Hours, unplanned</t>
  </si>
  <si>
    <t>Escorted Access Outside Normal Working Hours, planned</t>
  </si>
  <si>
    <t>Escorted Access Outside Normal Working Hours, unplanned</t>
  </si>
  <si>
    <t>CP Equipment Room</t>
  </si>
  <si>
    <t>PCR3 Inputs</t>
  </si>
  <si>
    <t xml:space="preserve"> One Off Charges</t>
  </si>
  <si>
    <t xml:space="preserve"> Annual Rental</t>
  </si>
  <si>
    <t>Physical Co-location Order rejection - no space available</t>
  </si>
  <si>
    <t>CP Equipment Room Works  (Beverley, East, and Newland Exchanges [only at Civic &amp; Kirkella if initial constructed capacity fully utilised])</t>
  </si>
  <si>
    <t>If the estimated cost of the Works (i.e. Building Works, Mechanical Works, Electrical Works, Project Management) to the CP for Co-location facilities is equal to or less than £50,000, such PCR3 will be for information purposes only and KCOM will proceed with the Works and the CP will be liable for the payment of the cost of the Works</t>
  </si>
  <si>
    <t>estimate cost for Civic for 21sq m</t>
  </si>
  <si>
    <t>CP Equipment Room utilisation at Kirkella and Civic Exchanges [where available capacity has been pre-built by KCOM]</t>
  </si>
  <si>
    <t>per Space per Rack Unit (SRU)</t>
  </si>
  <si>
    <t xml:space="preserve">Administration Charge for rejected Orders that are incomplete or contain erroneous information </t>
  </si>
  <si>
    <t xml:space="preserve">Co-mingling set up fee (per square metre) </t>
  </si>
  <si>
    <t xml:space="preserve">Dependant on room size (per sq metre): </t>
  </si>
  <si>
    <t xml:space="preserve">Security rental (per sq metre) </t>
  </si>
  <si>
    <t>Dependant on room size (per sq metre):</t>
  </si>
  <si>
    <t xml:space="preserve">Service Charge (per sq metre) </t>
  </si>
  <si>
    <t>Estate Works (Fire Alarm and Access Control changes)</t>
  </si>
  <si>
    <t>Connection Charge</t>
  </si>
  <si>
    <t>ODF &amp; Fibre Cabling</t>
  </si>
  <si>
    <t>Total Charges:</t>
  </si>
  <si>
    <t>Internal: To be completed by KCOM. 
Notification or Offer for Plan and Build of Co-Location Services under the Terms and Conditions laid out in the KCOM Accommodation Services Reference Offer</t>
  </si>
  <si>
    <t xml:space="preserve">Email: </t>
  </si>
  <si>
    <t>Result of full survey incorporating offer &amp; information or notification of KCOM intention to proceed. All offers issued conditional upon grant of planning, building regulations &amp; other consent necessary for delivery</t>
  </si>
  <si>
    <t xml:space="preserve">CP Reference: </t>
  </si>
  <si>
    <t>Change Type:</t>
  </si>
  <si>
    <t>Full Survey Outcome:</t>
  </si>
  <si>
    <t>KCOM Notification Reference:</t>
  </si>
  <si>
    <t>KCOM Target Date:</t>
  </si>
  <si>
    <t>As requested in PCR1 to wholesalepartners@kcom.com</t>
  </si>
  <si>
    <t>Non Standard Requirements: KCOM review:</t>
  </si>
  <si>
    <t>24 Fibre</t>
  </si>
  <si>
    <t>48 Fibre</t>
  </si>
  <si>
    <t>Connection</t>
  </si>
  <si>
    <t>Rental</t>
  </si>
  <si>
    <t>Internal Cable Connect</t>
  </si>
  <si>
    <t>Exterior Cable Connect24 Fibre</t>
  </si>
  <si>
    <t>Yes</t>
  </si>
  <si>
    <t>Exterior Cable Connect</t>
  </si>
  <si>
    <t>Exterior Cable Connect48 Fibre</t>
  </si>
  <si>
    <t>No</t>
  </si>
  <si>
    <t>Internal Cable Connect24 Fibre</t>
  </si>
  <si>
    <t>CP Details:-</t>
  </si>
  <si>
    <t>Company Name</t>
  </si>
  <si>
    <t>Internal Cable Connect48 Fibre</t>
  </si>
  <si>
    <t>Contact Telephone Number</t>
  </si>
  <si>
    <t>Email Address</t>
  </si>
  <si>
    <t>Installation Details:</t>
  </si>
  <si>
    <t>Charges</t>
  </si>
  <si>
    <t>Cct No.</t>
  </si>
  <si>
    <t>Product</t>
  </si>
  <si>
    <t>Cable Size</t>
  </si>
  <si>
    <t>Exchange</t>
  </si>
  <si>
    <t>Point of Handover Chamber Address [Exterior Cable Connect]</t>
  </si>
  <si>
    <t>Rack and CP Equipment Identification for Termination</t>
  </si>
  <si>
    <t>Termination Required ?</t>
  </si>
  <si>
    <t>Termination Instructions</t>
  </si>
  <si>
    <t>Rental p.a.</t>
  </si>
  <si>
    <t xml:space="preserve">Ancillary Services Physical CoLocation Requirements Offer (PCR3) 'Notification or Offer of Co-Location Site Build' 
Version 2 </t>
  </si>
  <si>
    <t>To be advised via PCR3</t>
  </si>
  <si>
    <t>Essential Services Supply Sub Meter</t>
  </si>
  <si>
    <t>Licence Fee (Specified Floor Area per annum per sq m)</t>
  </si>
  <si>
    <t>Power Rental per kW (excluudes the power usage per kWH charge)</t>
  </si>
  <si>
    <t>Essential Service Supply (standby power) charge</t>
  </si>
  <si>
    <t xml:space="preserve">Per Sub Meter (Optional) &amp; Sub Meter power rental </t>
  </si>
  <si>
    <t>Min 1kW required. Charge per kWh is £0.3680. Hours pa = 8766</t>
  </si>
  <si>
    <t>Ancillary Services Physical CoLocation Requirements Form (PCR1) 'New Build' Requirements Model 
Version 4</t>
  </si>
  <si>
    <t>Change as at 1/4/24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</si>
</sst>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mm/dd/yy"/>
    <numFmt numFmtId="165" formatCode="0.0000"/>
    <numFmt numFmtId="166" formatCode="_-* #,##0_-;\-* #,##0_-;_-* &quot;-&quot;??_-;_-@_-"/>
  </numFmts>
  <fonts count="21" x14ac:knownFonts="1">
    <font>
      <sz val="11"/>
      <color theme="1"/>
      <name val="Calibri"/>
      <family val="2"/>
      <scheme val="minor"/>
    </font>
    <font>
      <sz val="11"/>
      <color theme="1"/>
      <name val="Calibri"/>
      <family val="2"/>
      <scheme val="minor"/>
    </font>
    <font>
      <sz val="11"/>
      <color rgb="FFFF0000"/>
      <name val="Calibri"/>
      <family val="2"/>
      <scheme val="minor"/>
    </font>
    <font>
      <sz val="11"/>
      <color theme="1"/>
      <name val="Arial"/>
      <family val="2"/>
    </font>
    <font>
      <sz val="11"/>
      <color rgb="FFFF0000"/>
      <name val="Arial"/>
      <family val="2"/>
    </font>
    <font>
      <sz val="11"/>
      <name val="Calibri"/>
      <family val="2"/>
      <scheme val="minor"/>
    </font>
    <font>
      <sz val="11"/>
      <name val="Arial"/>
      <family val="2"/>
    </font>
    <font>
      <b/>
      <sz val="11"/>
      <color theme="1"/>
      <name val="Arial"/>
      <family val="2"/>
    </font>
    <font>
      <sz val="11"/>
      <color theme="0"/>
      <name val="Arial"/>
      <family val="2"/>
    </font>
    <font>
      <b/>
      <sz val="11"/>
      <color theme="0"/>
      <name val="Arial"/>
      <family val="2"/>
    </font>
    <font>
      <sz val="11"/>
      <color rgb="FF6E6259"/>
      <name val="Arial"/>
      <family val="2"/>
    </font>
    <font>
      <b/>
      <sz val="11"/>
      <color rgb="FF6E6259"/>
      <name val="Arial"/>
      <family val="2"/>
    </font>
    <font>
      <sz val="11"/>
      <color theme="0"/>
      <name val="Calibri"/>
      <family val="2"/>
      <scheme val="minor"/>
    </font>
    <font>
      <i/>
      <sz val="11"/>
      <name val="Arial"/>
      <family val="2"/>
    </font>
    <font>
      <b/>
      <sz val="11"/>
      <name val="Arial"/>
      <family val="2"/>
    </font>
    <font>
      <b/>
      <sz val="20"/>
      <color theme="0"/>
      <name val="Arial"/>
      <family val="2"/>
    </font>
    <font>
      <sz val="20"/>
      <color theme="0"/>
      <name val="Calibri"/>
      <family val="2"/>
      <scheme val="minor"/>
    </font>
    <font>
      <b/>
      <sz val="11"/>
      <color rgb="FFFC8500"/>
      <name val="Arial"/>
      <family val="2"/>
    </font>
    <font>
      <b/>
      <sz val="11"/>
      <color rgb="FFFC8500"/>
      <name val="Calibri"/>
      <family val="2"/>
      <scheme val="minor"/>
    </font>
    <font>
      <sz val="8"/>
      <name val="Calibri"/>
      <family val="2"/>
      <scheme val="minor"/>
    </font>
    <font>
      <sz val="9"/>
      <color indexed="81"/>
      <name val="Tahoma"/>
      <family val="2"/>
    </font>
  </fonts>
  <fills count="13">
    <fill>
      <patternFill patternType="none"/>
    </fill>
    <fill>
      <patternFill patternType="gray125"/>
    </fill>
    <fill>
      <patternFill patternType="solid">
        <fgColor theme="0"/>
        <bgColor indexed="64"/>
      </patternFill>
    </fill>
    <fill>
      <patternFill patternType="solid">
        <fgColor rgb="FF6E6259"/>
        <bgColor indexed="64"/>
      </patternFill>
    </fill>
    <fill>
      <patternFill patternType="solid">
        <fgColor rgb="FFFFFF66"/>
        <bgColor indexed="64"/>
      </patternFill>
    </fill>
    <fill>
      <patternFill patternType="solid">
        <fgColor rgb="FF92D050"/>
        <bgColor indexed="64"/>
      </patternFill>
    </fill>
    <fill>
      <patternFill patternType="solid">
        <fgColor rgb="FFFC8500"/>
        <bgColor indexed="64"/>
      </patternFill>
    </fill>
    <fill>
      <patternFill patternType="solid">
        <fgColor theme="9"/>
      </patternFill>
    </fill>
    <fill>
      <patternFill patternType="solid">
        <fgColor theme="7" tint="0.39997558519241921"/>
        <bgColor indexed="64"/>
      </patternFill>
    </fill>
    <fill>
      <patternFill patternType="solid">
        <fgColor rgb="FFFF0000"/>
        <bgColor indexed="64"/>
      </patternFill>
    </fill>
    <fill>
      <patternFill patternType="solid">
        <fgColor rgb="FF0070C0"/>
        <bgColor indexed="64"/>
      </patternFill>
    </fill>
    <fill>
      <patternFill patternType="solid">
        <fgColor theme="9" tint="0.59999389629810485"/>
        <bgColor indexed="64"/>
      </patternFill>
    </fill>
    <fill>
      <patternFill patternType="solid">
        <fgColor rgb="FFFFFF00"/>
        <bgColor indexed="64"/>
      </patternFill>
    </fill>
  </fills>
  <borders count="39">
    <border>
      <left/>
      <right/>
      <top/>
      <bottom/>
      <diagonal/>
    </border>
    <border>
      <left style="thin">
        <color rgb="FF6E6259"/>
      </left>
      <right style="thin">
        <color rgb="FF6E6259"/>
      </right>
      <top style="thin">
        <color rgb="FF6E6259"/>
      </top>
      <bottom style="thin">
        <color rgb="FF6E6259"/>
      </bottom>
      <diagonal/>
    </border>
    <border>
      <left style="thin">
        <color theme="0"/>
      </left>
      <right style="thin">
        <color theme="0"/>
      </right>
      <top style="thin">
        <color theme="0"/>
      </top>
      <bottom style="thin">
        <color theme="0"/>
      </bottom>
      <diagonal/>
    </border>
    <border>
      <left style="thin">
        <color rgb="FF6E6259"/>
      </left>
      <right style="thin">
        <color rgb="FF6E6259"/>
      </right>
      <top/>
      <bottom style="thin">
        <color rgb="FF6E6259"/>
      </bottom>
      <diagonal/>
    </border>
    <border>
      <left/>
      <right style="thin">
        <color rgb="FF6E6259"/>
      </right>
      <top/>
      <bottom style="thin">
        <color rgb="FF6E6259"/>
      </bottom>
      <diagonal/>
    </border>
    <border>
      <left/>
      <right style="thin">
        <color rgb="FF6E6259"/>
      </right>
      <top style="thin">
        <color rgb="FF6E6259"/>
      </top>
      <bottom style="thin">
        <color rgb="FF6E6259"/>
      </bottom>
      <diagonal/>
    </border>
    <border>
      <left/>
      <right style="thin">
        <color rgb="FF6E6259"/>
      </right>
      <top style="thin">
        <color rgb="FF6E6259"/>
      </top>
      <bottom/>
      <diagonal/>
    </border>
    <border>
      <left style="thin">
        <color rgb="FF6E6259"/>
      </left>
      <right style="thin">
        <color rgb="FF6E6259"/>
      </right>
      <top style="thin">
        <color rgb="FF6E6259"/>
      </top>
      <bottom/>
      <diagonal/>
    </border>
    <border>
      <left style="thin">
        <color theme="0"/>
      </left>
      <right style="thin">
        <color theme="0"/>
      </right>
      <top style="thin">
        <color theme="0"/>
      </top>
      <bottom/>
      <diagonal/>
    </border>
    <border>
      <left/>
      <right style="thin">
        <color rgb="FF6E6259"/>
      </right>
      <top/>
      <bottom/>
      <diagonal/>
    </border>
    <border>
      <left style="medium">
        <color rgb="FF6E6259"/>
      </left>
      <right style="thin">
        <color theme="0"/>
      </right>
      <top style="medium">
        <color rgb="FF6E6259"/>
      </top>
      <bottom style="thin">
        <color theme="0"/>
      </bottom>
      <diagonal/>
    </border>
    <border>
      <left style="thin">
        <color theme="0"/>
      </left>
      <right style="thin">
        <color theme="0"/>
      </right>
      <top style="medium">
        <color rgb="FF6E6259"/>
      </top>
      <bottom style="thin">
        <color theme="0"/>
      </bottom>
      <diagonal/>
    </border>
    <border>
      <left style="thin">
        <color theme="0"/>
      </left>
      <right style="medium">
        <color rgb="FF6E6259"/>
      </right>
      <top style="medium">
        <color rgb="FF6E6259"/>
      </top>
      <bottom style="thin">
        <color theme="0"/>
      </bottom>
      <diagonal/>
    </border>
    <border>
      <left style="medium">
        <color rgb="FF6E6259"/>
      </left>
      <right style="thin">
        <color theme="0"/>
      </right>
      <top style="thin">
        <color theme="0"/>
      </top>
      <bottom style="thin">
        <color theme="0"/>
      </bottom>
      <diagonal/>
    </border>
    <border>
      <left style="thin">
        <color theme="0"/>
      </left>
      <right style="medium">
        <color rgb="FF6E6259"/>
      </right>
      <top style="thin">
        <color theme="0"/>
      </top>
      <bottom style="thin">
        <color theme="0"/>
      </bottom>
      <diagonal/>
    </border>
    <border>
      <left style="thin">
        <color rgb="FF6E6259"/>
      </left>
      <right style="medium">
        <color rgb="FF6E6259"/>
      </right>
      <top/>
      <bottom style="thin">
        <color rgb="FF6E6259"/>
      </bottom>
      <diagonal/>
    </border>
    <border>
      <left style="thin">
        <color rgb="FF6E6259"/>
      </left>
      <right style="medium">
        <color rgb="FF6E6259"/>
      </right>
      <top style="thin">
        <color rgb="FF6E6259"/>
      </top>
      <bottom style="thin">
        <color rgb="FF6E6259"/>
      </bottom>
      <diagonal/>
    </border>
    <border>
      <left style="thin">
        <color indexed="64"/>
      </left>
      <right style="thin">
        <color indexed="64"/>
      </right>
      <top style="thin">
        <color indexed="64"/>
      </top>
      <bottom style="thin">
        <color indexed="64"/>
      </bottom>
      <diagonal/>
    </border>
    <border>
      <left style="thin">
        <color rgb="FF6E6259"/>
      </left>
      <right/>
      <top style="thin">
        <color rgb="FF6E6259"/>
      </top>
      <bottom style="thin">
        <color rgb="FF6E625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medium">
        <color rgb="FF6E6259"/>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theme="0"/>
      </right>
      <top style="thin">
        <color theme="0"/>
      </top>
      <bottom style="thin">
        <color theme="0"/>
      </bottom>
      <diagonal/>
    </border>
    <border>
      <left style="thin">
        <color theme="0"/>
      </left>
      <right/>
      <top style="thin">
        <color rgb="FF6E6259"/>
      </top>
      <bottom style="thin">
        <color rgb="FF6E6259"/>
      </bottom>
      <diagonal/>
    </border>
    <border>
      <left/>
      <right/>
      <top style="thin">
        <color rgb="FF6E6259"/>
      </top>
      <bottom style="thin">
        <color rgb="FF6E625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7" borderId="0" applyNumberFormat="0" applyBorder="0" applyAlignment="0" applyProtection="0"/>
  </cellStyleXfs>
  <cellXfs count="253">
    <xf numFmtId="0" fontId="0" fillId="0" borderId="0" xfId="0"/>
    <xf numFmtId="0" fontId="3" fillId="2" borderId="0" xfId="0" applyFont="1" applyFill="1"/>
    <xf numFmtId="0" fontId="2" fillId="0" borderId="0" xfId="0" applyFont="1" applyProtection="1">
      <protection locked="0"/>
    </xf>
    <xf numFmtId="0" fontId="4" fillId="0" borderId="0" xfId="0" applyFont="1"/>
    <xf numFmtId="0" fontId="3" fillId="0" borderId="0" xfId="0" applyFont="1"/>
    <xf numFmtId="0" fontId="5" fillId="0" borderId="0" xfId="0" applyFont="1" applyProtection="1">
      <protection locked="0"/>
    </xf>
    <xf numFmtId="6" fontId="3" fillId="2" borderId="0" xfId="0" applyNumberFormat="1" applyFont="1" applyFill="1"/>
    <xf numFmtId="0" fontId="6" fillId="0" borderId="0" xfId="0" applyFont="1"/>
    <xf numFmtId="0" fontId="3" fillId="2" borderId="0" xfId="0" applyFont="1" applyFill="1" applyAlignment="1">
      <alignment vertical="center" wrapText="1"/>
    </xf>
    <xf numFmtId="0" fontId="3" fillId="0" borderId="0" xfId="0" applyFont="1" applyAlignment="1">
      <alignment vertical="center" wrapText="1"/>
    </xf>
    <xf numFmtId="0" fontId="3" fillId="5" borderId="0" xfId="0" applyFont="1" applyFill="1"/>
    <xf numFmtId="14" fontId="3" fillId="0" borderId="0" xfId="0" applyNumberFormat="1" applyFont="1"/>
    <xf numFmtId="6" fontId="3" fillId="0" borderId="5" xfId="0" applyNumberFormat="1" applyFont="1" applyBorder="1" applyAlignment="1">
      <alignment horizontal="left" vertical="center"/>
    </xf>
    <xf numFmtId="6" fontId="3" fillId="0" borderId="5" xfId="0" applyNumberFormat="1" applyFont="1" applyBorder="1" applyAlignment="1">
      <alignment vertical="center" wrapText="1"/>
    </xf>
    <xf numFmtId="6" fontId="3" fillId="0" borderId="5" xfId="0" applyNumberFormat="1" applyFont="1" applyBorder="1" applyAlignment="1">
      <alignment vertical="center"/>
    </xf>
    <xf numFmtId="44" fontId="3" fillId="0" borderId="5" xfId="2" applyFont="1" applyBorder="1" applyAlignment="1" applyProtection="1">
      <alignment horizontal="center" vertical="center" wrapText="1"/>
    </xf>
    <xf numFmtId="0" fontId="8" fillId="6" borderId="2" xfId="0" applyFont="1" applyFill="1" applyBorder="1" applyAlignment="1">
      <alignment horizontal="center" vertical="center" wrapText="1"/>
    </xf>
    <xf numFmtId="164" fontId="8" fillId="6" borderId="2" xfId="0" applyNumberFormat="1" applyFont="1" applyFill="1" applyBorder="1" applyAlignment="1">
      <alignment vertical="top"/>
    </xf>
    <xf numFmtId="0" fontId="8" fillId="6" borderId="2" xfId="0" applyFont="1" applyFill="1" applyBorder="1"/>
    <xf numFmtId="0" fontId="8" fillId="6" borderId="2" xfId="0" applyFont="1" applyFill="1" applyBorder="1" applyAlignment="1">
      <alignment vertical="center" wrapText="1"/>
    </xf>
    <xf numFmtId="6" fontId="8" fillId="6" borderId="2" xfId="0" applyNumberFormat="1" applyFont="1" applyFill="1" applyBorder="1" applyAlignment="1">
      <alignment horizontal="left" vertical="center"/>
    </xf>
    <xf numFmtId="6" fontId="8" fillId="6" borderId="2" xfId="0" applyNumberFormat="1" applyFont="1" applyFill="1" applyBorder="1" applyAlignment="1">
      <alignment horizontal="left" vertical="center" wrapText="1"/>
    </xf>
    <xf numFmtId="0" fontId="9" fillId="6" borderId="2" xfId="0" applyFont="1" applyFill="1" applyBorder="1" applyAlignment="1">
      <alignment horizontal="center" vertical="center" wrapText="1"/>
    </xf>
    <xf numFmtId="0" fontId="9" fillId="6" borderId="2" xfId="0" applyFont="1" applyFill="1" applyBorder="1" applyAlignment="1">
      <alignment vertical="center" wrapText="1"/>
    </xf>
    <xf numFmtId="0" fontId="8" fillId="6" borderId="2" xfId="0" applyFont="1" applyFill="1" applyBorder="1" applyAlignment="1">
      <alignment horizontal="left"/>
    </xf>
    <xf numFmtId="0" fontId="8" fillId="6" borderId="2" xfId="0" applyFont="1" applyFill="1" applyBorder="1" applyAlignment="1">
      <alignment wrapText="1"/>
    </xf>
    <xf numFmtId="0" fontId="9" fillId="6" borderId="2" xfId="0" applyFont="1" applyFill="1" applyBorder="1" applyAlignment="1">
      <alignment horizontal="center" vertical="center"/>
    </xf>
    <xf numFmtId="6" fontId="3" fillId="0" borderId="4" xfId="0" applyNumberFormat="1" applyFont="1" applyBorder="1" applyAlignment="1">
      <alignment horizontal="center" vertical="center" wrapText="1"/>
    </xf>
    <xf numFmtId="6" fontId="6" fillId="0" borderId="5" xfId="0" applyNumberFormat="1" applyFont="1" applyBorder="1" applyAlignment="1">
      <alignment horizontal="center" vertical="center" wrapText="1"/>
    </xf>
    <xf numFmtId="0" fontId="6" fillId="6" borderId="8" xfId="0" applyFont="1" applyFill="1" applyBorder="1" applyAlignment="1">
      <alignment horizontal="center" vertical="center" wrapText="1"/>
    </xf>
    <xf numFmtId="0" fontId="8" fillId="6" borderId="2" xfId="0" applyFont="1" applyFill="1" applyBorder="1" applyAlignment="1">
      <alignment vertical="center"/>
    </xf>
    <xf numFmtId="6" fontId="6" fillId="0" borderId="4" xfId="0" applyNumberFormat="1" applyFont="1" applyBorder="1" applyAlignment="1">
      <alignment horizontal="center" vertical="center" wrapText="1"/>
    </xf>
    <xf numFmtId="6" fontId="3" fillId="0" borderId="4" xfId="0" applyNumberFormat="1" applyFont="1" applyBorder="1" applyAlignment="1">
      <alignment horizontal="left" vertical="center" wrapText="1"/>
    </xf>
    <xf numFmtId="6" fontId="4" fillId="0" borderId="5" xfId="0" applyNumberFormat="1" applyFont="1" applyBorder="1" applyAlignment="1">
      <alignment vertical="center" wrapText="1"/>
    </xf>
    <xf numFmtId="0" fontId="8" fillId="3" borderId="2" xfId="0" applyFont="1" applyFill="1" applyBorder="1" applyAlignment="1">
      <alignment vertical="center" wrapText="1"/>
    </xf>
    <xf numFmtId="0" fontId="9" fillId="3" borderId="2" xfId="0" applyFont="1" applyFill="1" applyBorder="1" applyAlignment="1">
      <alignment horizontal="center" vertical="center" wrapText="1"/>
    </xf>
    <xf numFmtId="6" fontId="3" fillId="0" borderId="5" xfId="0" applyNumberFormat="1" applyFont="1" applyBorder="1" applyAlignment="1">
      <alignment horizontal="center" vertical="center"/>
    </xf>
    <xf numFmtId="0" fontId="8" fillId="3" borderId="2" xfId="0" applyFont="1" applyFill="1" applyBorder="1" applyAlignment="1">
      <alignment horizontal="center" vertical="center" wrapText="1"/>
    </xf>
    <xf numFmtId="0" fontId="9" fillId="3" borderId="2" xfId="0" applyFont="1" applyFill="1" applyBorder="1" applyAlignment="1">
      <alignment vertical="center" wrapText="1"/>
    </xf>
    <xf numFmtId="44" fontId="11" fillId="0" borderId="1" xfId="0" applyNumberFormat="1" applyFont="1" applyBorder="1" applyAlignment="1">
      <alignment horizontal="center" vertical="center"/>
    </xf>
    <xf numFmtId="0" fontId="9" fillId="6" borderId="2" xfId="0" applyFont="1" applyFill="1" applyBorder="1" applyAlignment="1">
      <alignment horizontal="left" vertical="center" wrapText="1"/>
    </xf>
    <xf numFmtId="44" fontId="12" fillId="7" borderId="1" xfId="3" applyNumberFormat="1" applyBorder="1" applyAlignment="1">
      <alignment horizontal="center" vertical="center"/>
    </xf>
    <xf numFmtId="0" fontId="6" fillId="0" borderId="5" xfId="0" applyFont="1" applyBorder="1" applyAlignment="1">
      <alignment wrapText="1"/>
    </xf>
    <xf numFmtId="0" fontId="6" fillId="2" borderId="5" xfId="0" applyFont="1" applyFill="1" applyBorder="1"/>
    <xf numFmtId="6" fontId="6" fillId="0" borderId="5" xfId="0" applyNumberFormat="1" applyFont="1" applyBorder="1" applyAlignment="1">
      <alignment horizontal="left"/>
    </xf>
    <xf numFmtId="0" fontId="3" fillId="0" borderId="3" xfId="0" applyFont="1" applyBorder="1" applyAlignment="1">
      <alignment vertical="center" wrapText="1"/>
    </xf>
    <xf numFmtId="0" fontId="11" fillId="0" borderId="3" xfId="0" applyFont="1" applyBorder="1" applyAlignment="1">
      <alignment vertical="center"/>
    </xf>
    <xf numFmtId="6" fontId="6" fillId="0" borderId="6" xfId="0" applyNumberFormat="1" applyFont="1" applyBorder="1" applyAlignment="1">
      <alignment horizontal="center" vertical="center" wrapText="1"/>
    </xf>
    <xf numFmtId="8" fontId="10" fillId="0" borderId="4" xfId="1" applyNumberFormat="1" applyFont="1" applyBorder="1" applyAlignment="1">
      <alignment horizontal="center"/>
    </xf>
    <xf numFmtId="0" fontId="9" fillId="3" borderId="2" xfId="0" applyFont="1" applyFill="1" applyBorder="1" applyAlignment="1" applyProtection="1">
      <alignment horizontal="center" vertical="center" wrapText="1"/>
      <protection locked="0"/>
    </xf>
    <xf numFmtId="6" fontId="6" fillId="0" borderId="6" xfId="0" applyNumberFormat="1" applyFont="1" applyBorder="1" applyAlignment="1">
      <alignment horizontal="left"/>
    </xf>
    <xf numFmtId="0" fontId="10" fillId="0" borderId="3" xfId="0" applyFont="1" applyBorder="1" applyAlignment="1">
      <alignment vertical="center" wrapText="1"/>
    </xf>
    <xf numFmtId="0" fontId="10" fillId="0" borderId="3" xfId="0" applyFont="1" applyBorder="1"/>
    <xf numFmtId="0" fontId="10" fillId="3" borderId="2" xfId="0" applyFont="1" applyFill="1" applyBorder="1"/>
    <xf numFmtId="0" fontId="3" fillId="4" borderId="1"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3" fillId="8" borderId="0" xfId="0" applyFont="1" applyFill="1"/>
    <xf numFmtId="165" fontId="3" fillId="9" borderId="0" xfId="0" applyNumberFormat="1" applyFont="1" applyFill="1"/>
    <xf numFmtId="0" fontId="3" fillId="10" borderId="0" xfId="0" applyFont="1" applyFill="1"/>
    <xf numFmtId="0" fontId="4" fillId="10" borderId="0" xfId="0" applyFont="1" applyFill="1"/>
    <xf numFmtId="0" fontId="10" fillId="11" borderId="0" xfId="0" applyFont="1" applyFill="1" applyAlignment="1">
      <alignment vertical="center"/>
    </xf>
    <xf numFmtId="0" fontId="0" fillId="2" borderId="0" xfId="0" applyFill="1"/>
    <xf numFmtId="0" fontId="10" fillId="2" borderId="22" xfId="0" applyFont="1" applyFill="1" applyBorder="1" applyAlignment="1">
      <alignment vertical="center"/>
    </xf>
    <xf numFmtId="0" fontId="0" fillId="2" borderId="23" xfId="0" applyFill="1" applyBorder="1"/>
    <xf numFmtId="0" fontId="0" fillId="2" borderId="24" xfId="0" applyFill="1" applyBorder="1"/>
    <xf numFmtId="0" fontId="10" fillId="2" borderId="25" xfId="0" applyFont="1" applyFill="1" applyBorder="1" applyAlignment="1">
      <alignment vertical="center"/>
    </xf>
    <xf numFmtId="0" fontId="0" fillId="2" borderId="27" xfId="0" applyFill="1" applyBorder="1"/>
    <xf numFmtId="0" fontId="10" fillId="2" borderId="0" xfId="0" applyFont="1" applyFill="1" applyAlignment="1" applyProtection="1">
      <alignment vertical="center"/>
      <protection locked="0" hidden="1"/>
    </xf>
    <xf numFmtId="0" fontId="10" fillId="2" borderId="0" xfId="0" applyFont="1" applyFill="1" applyAlignment="1" applyProtection="1">
      <alignment vertical="center"/>
      <protection hidden="1"/>
    </xf>
    <xf numFmtId="0" fontId="10" fillId="2" borderId="27" xfId="0" applyFont="1" applyFill="1" applyBorder="1" applyAlignment="1" applyProtection="1">
      <alignment vertical="center"/>
      <protection hidden="1"/>
    </xf>
    <xf numFmtId="0" fontId="10" fillId="2" borderId="0" xfId="0" applyFont="1" applyFill="1" applyAlignment="1" applyProtection="1">
      <alignment horizontal="center" vertical="center"/>
      <protection locked="0" hidden="1"/>
    </xf>
    <xf numFmtId="0" fontId="10" fillId="2" borderId="27" xfId="0" applyFont="1" applyFill="1" applyBorder="1" applyAlignment="1" applyProtection="1">
      <alignment vertical="center"/>
      <protection locked="0" hidden="1"/>
    </xf>
    <xf numFmtId="0" fontId="10" fillId="12" borderId="17" xfId="0" applyFont="1" applyFill="1" applyBorder="1" applyAlignment="1" applyProtection="1">
      <alignment horizontal="left" vertical="center"/>
      <protection locked="0"/>
    </xf>
    <xf numFmtId="49" fontId="11" fillId="2" borderId="0" xfId="0" applyNumberFormat="1" applyFont="1" applyFill="1" applyAlignment="1" applyProtection="1">
      <alignment horizontal="left" vertical="center"/>
      <protection hidden="1"/>
    </xf>
    <xf numFmtId="49" fontId="10" fillId="2" borderId="0" xfId="0" applyNumberFormat="1" applyFont="1" applyFill="1" applyAlignment="1" applyProtection="1">
      <alignment horizontal="left" vertical="center"/>
      <protection hidden="1"/>
    </xf>
    <xf numFmtId="0" fontId="10" fillId="2" borderId="32" xfId="0" applyFont="1" applyFill="1" applyBorder="1" applyAlignment="1">
      <alignment vertical="center"/>
    </xf>
    <xf numFmtId="0" fontId="0" fillId="2" borderId="33" xfId="0" applyFill="1" applyBorder="1"/>
    <xf numFmtId="0" fontId="10" fillId="2" borderId="33" xfId="0" applyFont="1" applyFill="1" applyBorder="1" applyAlignment="1" applyProtection="1">
      <alignment vertical="center"/>
      <protection locked="0" hidden="1"/>
    </xf>
    <xf numFmtId="0" fontId="10" fillId="2" borderId="34" xfId="0" applyFont="1" applyFill="1" applyBorder="1" applyAlignment="1" applyProtection="1">
      <alignment vertical="center"/>
      <protection hidden="1"/>
    </xf>
    <xf numFmtId="0" fontId="10" fillId="2" borderId="0" xfId="0" applyFont="1" applyFill="1" applyAlignment="1">
      <alignment vertical="center"/>
    </xf>
    <xf numFmtId="8" fontId="10" fillId="2" borderId="0" xfId="0" applyNumberFormat="1" applyFont="1" applyFill="1" applyAlignment="1" applyProtection="1">
      <alignment vertical="center"/>
      <protection hidden="1"/>
    </xf>
    <xf numFmtId="14" fontId="10" fillId="2" borderId="0" xfId="0" applyNumberFormat="1" applyFont="1" applyFill="1" applyAlignment="1" applyProtection="1">
      <alignment vertical="center"/>
      <protection hidden="1"/>
    </xf>
    <xf numFmtId="0" fontId="17" fillId="2" borderId="0" xfId="0" applyFont="1" applyFill="1"/>
    <xf numFmtId="0" fontId="8" fillId="2" borderId="25" xfId="0" applyFont="1" applyFill="1" applyBorder="1" applyAlignment="1">
      <alignment vertical="center"/>
    </xf>
    <xf numFmtId="0" fontId="12" fillId="6" borderId="0" xfId="0" applyFont="1" applyFill="1"/>
    <xf numFmtId="7" fontId="3" fillId="0" borderId="5" xfId="2" applyNumberFormat="1" applyFont="1" applyBorder="1" applyAlignment="1" applyProtection="1">
      <alignment horizontal="center" vertical="center" wrapText="1"/>
    </xf>
    <xf numFmtId="0" fontId="10" fillId="2" borderId="17" xfId="0" applyFont="1" applyFill="1" applyBorder="1" applyAlignment="1" applyProtection="1">
      <alignment vertical="center" wrapText="1"/>
      <protection locked="0"/>
    </xf>
    <xf numFmtId="0" fontId="10" fillId="12" borderId="17" xfId="0" applyFont="1" applyFill="1" applyBorder="1" applyAlignment="1" applyProtection="1">
      <alignment vertical="center"/>
      <protection locked="0"/>
    </xf>
    <xf numFmtId="0" fontId="10" fillId="2" borderId="17" xfId="0" applyFont="1" applyFill="1" applyBorder="1" applyAlignment="1">
      <alignment vertical="center"/>
    </xf>
    <xf numFmtId="6" fontId="0" fillId="2" borderId="17" xfId="0" applyNumberFormat="1" applyFill="1" applyBorder="1" applyProtection="1">
      <protection hidden="1"/>
    </xf>
    <xf numFmtId="6" fontId="0" fillId="2" borderId="35" xfId="0" applyNumberFormat="1" applyFill="1" applyBorder="1" applyProtection="1">
      <protection hidden="1"/>
    </xf>
    <xf numFmtId="44" fontId="3" fillId="0" borderId="1" xfId="2" applyFont="1" applyBorder="1" applyAlignment="1" applyProtection="1">
      <alignment vertical="center"/>
      <protection hidden="1"/>
    </xf>
    <xf numFmtId="8" fontId="11" fillId="3" borderId="2" xfId="0" applyNumberFormat="1" applyFont="1" applyFill="1" applyBorder="1" applyAlignment="1" applyProtection="1">
      <alignment horizontal="center" vertical="center"/>
      <protection hidden="1"/>
    </xf>
    <xf numFmtId="44" fontId="3" fillId="0" borderId="7" xfId="2" applyFont="1" applyBorder="1" applyAlignment="1" applyProtection="1">
      <alignment vertical="center"/>
      <protection hidden="1"/>
    </xf>
    <xf numFmtId="0" fontId="9" fillId="3" borderId="2" xfId="0" applyFont="1" applyFill="1" applyBorder="1" applyAlignment="1" applyProtection="1">
      <alignment horizontal="center" vertical="center" wrapText="1"/>
      <protection hidden="1"/>
    </xf>
    <xf numFmtId="44" fontId="10" fillId="0" borderId="3" xfId="2" applyFont="1" applyBorder="1" applyAlignment="1" applyProtection="1">
      <alignment horizontal="center" vertical="center"/>
      <protection hidden="1"/>
    </xf>
    <xf numFmtId="44" fontId="10" fillId="0" borderId="1" xfId="2" applyFont="1" applyBorder="1" applyAlignment="1" applyProtection="1">
      <alignment horizontal="center" vertical="center"/>
      <protection hidden="1"/>
    </xf>
    <xf numFmtId="44" fontId="10" fillId="0" borderId="7" xfId="2" applyFont="1" applyBorder="1" applyAlignment="1" applyProtection="1">
      <alignment horizontal="center" vertical="center"/>
      <protection hidden="1"/>
    </xf>
    <xf numFmtId="44" fontId="11" fillId="0" borderId="3" xfId="0" applyNumberFormat="1" applyFont="1" applyBorder="1" applyAlignment="1" applyProtection="1">
      <alignment horizontal="center" vertical="center"/>
      <protection hidden="1"/>
    </xf>
    <xf numFmtId="44" fontId="3" fillId="0" borderId="3" xfId="2" applyFont="1" applyBorder="1" applyAlignment="1" applyProtection="1">
      <alignment horizontal="center" vertical="center"/>
      <protection hidden="1"/>
    </xf>
    <xf numFmtId="44" fontId="3" fillId="0" borderId="1" xfId="2" applyFont="1" applyBorder="1" applyAlignment="1" applyProtection="1">
      <alignment horizontal="center" vertical="center"/>
      <protection hidden="1"/>
    </xf>
    <xf numFmtId="44" fontId="3" fillId="2" borderId="18" xfId="2" applyFont="1" applyFill="1" applyBorder="1" applyAlignment="1" applyProtection="1">
      <alignment horizontal="center" vertical="center"/>
      <protection hidden="1"/>
    </xf>
    <xf numFmtId="44" fontId="3" fillId="0" borderId="1" xfId="2" applyFont="1" applyBorder="1" applyProtection="1">
      <protection hidden="1"/>
    </xf>
    <xf numFmtId="8" fontId="11" fillId="3" borderId="36" xfId="0" applyNumberFormat="1" applyFont="1" applyFill="1" applyBorder="1" applyAlignment="1" applyProtection="1">
      <alignment horizontal="center" vertical="center"/>
      <protection hidden="1"/>
    </xf>
    <xf numFmtId="44" fontId="10" fillId="0" borderId="17" xfId="0" applyNumberFormat="1" applyFont="1" applyBorder="1" applyAlignment="1" applyProtection="1">
      <alignment vertical="center"/>
      <protection hidden="1"/>
    </xf>
    <xf numFmtId="6" fontId="3" fillId="0" borderId="5" xfId="0" applyNumberFormat="1" applyFont="1" applyBorder="1" applyAlignment="1">
      <alignment horizontal="left" vertical="center" wrapText="1"/>
    </xf>
    <xf numFmtId="44" fontId="3" fillId="0" borderId="1" xfId="2" applyFont="1" applyBorder="1" applyAlignment="1" applyProtection="1">
      <alignment horizontal="center" vertical="center"/>
      <protection hidden="1"/>
    </xf>
    <xf numFmtId="0" fontId="9" fillId="3" borderId="2" xfId="0" applyFont="1" applyFill="1" applyBorder="1" applyAlignment="1" applyProtection="1">
      <alignment horizontal="center" vertical="center" wrapText="1"/>
    </xf>
    <xf numFmtId="44" fontId="10" fillId="0" borderId="0" xfId="0" applyNumberFormat="1" applyFont="1" applyAlignment="1" applyProtection="1">
      <alignment horizontal="center" vertical="center" wrapText="1"/>
      <protection hidden="1"/>
    </xf>
    <xf numFmtId="0" fontId="3" fillId="2" borderId="0" xfId="0" applyFont="1" applyFill="1" applyProtection="1">
      <protection hidden="1"/>
    </xf>
    <xf numFmtId="0" fontId="9" fillId="3" borderId="13" xfId="0" applyFont="1" applyFill="1" applyBorder="1" applyAlignment="1" applyProtection="1">
      <alignment horizontal="left" vertical="center" wrapText="1"/>
      <protection hidden="1"/>
    </xf>
    <xf numFmtId="0" fontId="9" fillId="3" borderId="13" xfId="0" applyFont="1" applyFill="1" applyBorder="1" applyAlignment="1" applyProtection="1">
      <alignment horizontal="center" vertical="center" wrapText="1"/>
      <protection hidden="1"/>
    </xf>
    <xf numFmtId="0" fontId="9" fillId="3" borderId="2" xfId="0" applyFont="1" applyFill="1" applyBorder="1" applyAlignment="1" applyProtection="1">
      <alignment vertical="center" wrapText="1"/>
      <protection hidden="1"/>
    </xf>
    <xf numFmtId="0" fontId="8" fillId="3" borderId="13" xfId="0" applyFont="1" applyFill="1" applyBorder="1" applyAlignment="1" applyProtection="1">
      <alignment horizontal="center" vertical="center" wrapText="1"/>
      <protection hidden="1"/>
    </xf>
    <xf numFmtId="164" fontId="8" fillId="3" borderId="2" xfId="0" applyNumberFormat="1" applyFont="1" applyFill="1" applyBorder="1" applyAlignment="1" applyProtection="1">
      <alignment vertical="center"/>
      <protection hidden="1"/>
    </xf>
    <xf numFmtId="0" fontId="8" fillId="3" borderId="2" xfId="0" applyFont="1" applyFill="1" applyBorder="1" applyAlignment="1" applyProtection="1">
      <alignment vertical="center"/>
      <protection hidden="1"/>
    </xf>
    <xf numFmtId="0" fontId="8" fillId="3" borderId="2" xfId="0" applyFont="1" applyFill="1" applyBorder="1" applyAlignment="1" applyProtection="1">
      <alignment vertical="center" wrapText="1"/>
      <protection hidden="1"/>
    </xf>
    <xf numFmtId="0" fontId="9" fillId="3" borderId="2" xfId="0" applyFont="1" applyFill="1" applyBorder="1" applyAlignment="1" applyProtection="1">
      <alignment horizontal="center" vertical="center"/>
      <protection hidden="1"/>
    </xf>
    <xf numFmtId="0" fontId="9" fillId="3" borderId="14"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left" vertical="center" wrapText="1"/>
      <protection hidden="1"/>
    </xf>
    <xf numFmtId="6" fontId="3" fillId="0" borderId="5" xfId="0" applyNumberFormat="1" applyFont="1" applyBorder="1" applyAlignment="1" applyProtection="1">
      <alignment horizontal="left" vertical="center"/>
      <protection hidden="1"/>
    </xf>
    <xf numFmtId="0" fontId="3" fillId="4" borderId="1" xfId="0" applyFont="1" applyFill="1" applyBorder="1" applyAlignment="1" applyProtection="1">
      <alignment horizontal="center" vertical="center"/>
      <protection hidden="1"/>
    </xf>
    <xf numFmtId="8" fontId="11" fillId="3" borderId="3" xfId="0" applyNumberFormat="1" applyFont="1" applyFill="1" applyBorder="1" applyAlignment="1" applyProtection="1">
      <alignment horizontal="center" vertical="center"/>
      <protection hidden="1"/>
    </xf>
    <xf numFmtId="6" fontId="3" fillId="4" borderId="5" xfId="0" applyNumberFormat="1" applyFont="1" applyFill="1" applyBorder="1" applyAlignment="1" applyProtection="1">
      <alignment horizontal="left" vertical="center"/>
      <protection hidden="1"/>
    </xf>
    <xf numFmtId="44" fontId="3" fillId="4" borderId="1" xfId="2"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protection hidden="1"/>
    </xf>
    <xf numFmtId="0" fontId="8" fillId="3" borderId="2" xfId="0" applyFont="1" applyFill="1" applyBorder="1" applyProtection="1">
      <protection hidden="1"/>
    </xf>
    <xf numFmtId="6" fontId="3" fillId="0" borderId="4" xfId="0" applyNumberFormat="1" applyFont="1" applyBorder="1" applyAlignment="1" applyProtection="1">
      <alignment horizontal="left" vertical="center" wrapText="1"/>
      <protection hidden="1"/>
    </xf>
    <xf numFmtId="0" fontId="3" fillId="4" borderId="3" xfId="0" applyFont="1" applyFill="1" applyBorder="1" applyAlignment="1" applyProtection="1">
      <alignment horizontal="center" vertical="center"/>
      <protection hidden="1"/>
    </xf>
    <xf numFmtId="6" fontId="3" fillId="4" borderId="4" xfId="0" applyNumberFormat="1" applyFont="1" applyFill="1" applyBorder="1" applyAlignment="1" applyProtection="1">
      <alignment horizontal="left" vertical="center" wrapText="1"/>
      <protection hidden="1"/>
    </xf>
    <xf numFmtId="44" fontId="3" fillId="4" borderId="3" xfId="2" applyFont="1" applyFill="1" applyBorder="1" applyAlignment="1" applyProtection="1">
      <alignment horizontal="center" vertical="center"/>
      <protection hidden="1"/>
    </xf>
    <xf numFmtId="6" fontId="6" fillId="0" borderId="4" xfId="0" applyNumberFormat="1" applyFont="1" applyBorder="1" applyAlignment="1" applyProtection="1">
      <alignment horizontal="center" vertical="center" wrapText="1"/>
      <protection hidden="1"/>
    </xf>
    <xf numFmtId="44" fontId="3" fillId="0" borderId="3" xfId="2" applyFont="1" applyBorder="1" applyAlignment="1" applyProtection="1">
      <alignment vertical="center"/>
      <protection hidden="1"/>
    </xf>
    <xf numFmtId="0" fontId="9" fillId="3" borderId="1" xfId="0" applyFont="1" applyFill="1" applyBorder="1" applyAlignment="1" applyProtection="1">
      <alignment horizontal="center" vertical="center" wrapText="1"/>
      <protection hidden="1"/>
    </xf>
    <xf numFmtId="8" fontId="8" fillId="4" borderId="1" xfId="1" applyNumberFormat="1" applyFont="1" applyFill="1" applyBorder="1" applyAlignment="1" applyProtection="1">
      <alignment horizontal="center"/>
      <protection hidden="1"/>
    </xf>
    <xf numFmtId="0" fontId="10" fillId="4" borderId="18" xfId="0" applyFont="1" applyFill="1" applyBorder="1" applyAlignment="1" applyProtection="1">
      <alignment horizontal="center" vertical="center"/>
      <protection hidden="1"/>
    </xf>
    <xf numFmtId="44" fontId="10" fillId="4" borderId="1" xfId="2" applyFont="1" applyFill="1" applyBorder="1" applyAlignment="1" applyProtection="1">
      <alignment horizontal="center" vertical="center"/>
      <protection hidden="1"/>
    </xf>
    <xf numFmtId="0" fontId="6" fillId="0" borderId="1" xfId="0" applyFont="1" applyBorder="1" applyAlignment="1" applyProtection="1">
      <alignment wrapText="1"/>
      <protection hidden="1"/>
    </xf>
    <xf numFmtId="44" fontId="10" fillId="0" borderId="1" xfId="0" applyNumberFormat="1" applyFont="1" applyBorder="1" applyAlignment="1" applyProtection="1">
      <alignment vertical="center"/>
      <protection hidden="1"/>
    </xf>
    <xf numFmtId="0" fontId="6" fillId="4" borderId="1" xfId="0" applyFont="1" applyFill="1" applyBorder="1" applyAlignment="1" applyProtection="1">
      <alignment wrapText="1"/>
      <protection hidden="1"/>
    </xf>
    <xf numFmtId="44" fontId="10" fillId="4" borderId="1" xfId="0" applyNumberFormat="1" applyFont="1" applyFill="1" applyBorder="1" applyAlignment="1" applyProtection="1">
      <alignment vertical="center"/>
      <protection hidden="1"/>
    </xf>
    <xf numFmtId="0" fontId="6" fillId="2" borderId="1" xfId="0" applyFont="1" applyFill="1" applyBorder="1" applyProtection="1">
      <protection hidden="1"/>
    </xf>
    <xf numFmtId="0" fontId="10" fillId="0" borderId="18" xfId="0" applyFont="1" applyBorder="1" applyAlignment="1" applyProtection="1">
      <alignment horizontal="center" vertical="center"/>
      <protection hidden="1"/>
    </xf>
    <xf numFmtId="0" fontId="4" fillId="4" borderId="1" xfId="0" applyFont="1" applyFill="1" applyBorder="1" applyProtection="1">
      <protection hidden="1"/>
    </xf>
    <xf numFmtId="6" fontId="6" fillId="0" borderId="1" xfId="0" applyNumberFormat="1" applyFont="1" applyBorder="1" applyAlignment="1" applyProtection="1">
      <alignment horizontal="left"/>
      <protection hidden="1"/>
    </xf>
    <xf numFmtId="0" fontId="10" fillId="12" borderId="18"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0" fontId="9" fillId="3" borderId="1" xfId="0" applyFont="1" applyFill="1" applyBorder="1" applyAlignment="1" applyProtection="1">
      <alignment vertical="center" wrapText="1"/>
      <protection hidden="1"/>
    </xf>
    <xf numFmtId="0" fontId="10" fillId="3" borderId="1" xfId="0" applyFont="1" applyFill="1" applyBorder="1" applyProtection="1">
      <protection hidden="1"/>
    </xf>
    <xf numFmtId="0" fontId="3" fillId="0" borderId="1" xfId="0" applyFont="1" applyBorder="1" applyAlignment="1" applyProtection="1">
      <alignment vertical="center" wrapText="1"/>
      <protection hidden="1"/>
    </xf>
    <xf numFmtId="0" fontId="11" fillId="0" borderId="1" xfId="0" applyFont="1" applyBorder="1" applyAlignment="1" applyProtection="1">
      <alignment vertical="center"/>
      <protection hidden="1"/>
    </xf>
    <xf numFmtId="0" fontId="10" fillId="0" borderId="1" xfId="0" applyFont="1" applyBorder="1" applyAlignment="1" applyProtection="1">
      <alignment vertical="center" wrapText="1"/>
      <protection hidden="1"/>
    </xf>
    <xf numFmtId="0" fontId="10" fillId="0" borderId="1" xfId="0" applyFont="1" applyBorder="1" applyProtection="1">
      <protection hidden="1"/>
    </xf>
    <xf numFmtId="44" fontId="11" fillId="0" borderId="1" xfId="0" applyNumberFormat="1" applyFont="1" applyBorder="1" applyAlignment="1" applyProtection="1">
      <alignment horizontal="center" vertical="center"/>
      <protection hidden="1"/>
    </xf>
    <xf numFmtId="0" fontId="9" fillId="6" borderId="2" xfId="0" applyFont="1" applyFill="1" applyBorder="1" applyAlignment="1">
      <alignment horizontal="center" vertical="center" wrapText="1"/>
    </xf>
    <xf numFmtId="0" fontId="12" fillId="6" borderId="2" xfId="0" applyFont="1" applyFill="1" applyBorder="1" applyAlignment="1"/>
    <xf numFmtId="0" fontId="13" fillId="0" borderId="0" xfId="0" applyFont="1" applyAlignment="1">
      <alignment vertical="center"/>
    </xf>
    <xf numFmtId="0" fontId="3" fillId="0" borderId="0" xfId="0" applyFont="1" applyAlignment="1">
      <alignment vertical="center"/>
    </xf>
    <xf numFmtId="0" fontId="15" fillId="6" borderId="2" xfId="0" applyFont="1" applyFill="1" applyBorder="1" applyAlignment="1">
      <alignment horizontal="center" vertical="center" wrapText="1"/>
    </xf>
    <xf numFmtId="0" fontId="16" fillId="6" borderId="2" xfId="0" applyFont="1" applyFill="1" applyBorder="1" applyAlignment="1"/>
    <xf numFmtId="0" fontId="9" fillId="6" borderId="2" xfId="0" applyFont="1" applyFill="1" applyBorder="1" applyAlignment="1">
      <alignment horizontal="left" vertical="center" wrapText="1"/>
    </xf>
    <xf numFmtId="0" fontId="8" fillId="6" borderId="2" xfId="0" applyFont="1" applyFill="1" applyBorder="1" applyAlignment="1">
      <alignment horizontal="left" vertical="center" wrapText="1"/>
    </xf>
    <xf numFmtId="0" fontId="6" fillId="4" borderId="6" xfId="0" applyFont="1" applyFill="1" applyBorder="1" applyAlignment="1" applyProtection="1">
      <alignment horizontal="center" vertical="center"/>
      <protection locked="0"/>
    </xf>
    <xf numFmtId="0" fontId="0" fillId="0" borderId="7" xfId="0" applyBorder="1" applyAlignment="1" applyProtection="1">
      <protection locked="0"/>
    </xf>
    <xf numFmtId="0" fontId="7" fillId="4" borderId="6" xfId="0" applyFont="1" applyFill="1" applyBorder="1" applyAlignment="1" applyProtection="1">
      <alignment vertical="center" wrapText="1"/>
      <protection locked="0"/>
    </xf>
    <xf numFmtId="0" fontId="14" fillId="4" borderId="5" xfId="0" applyFont="1" applyFill="1" applyBorder="1" applyAlignment="1" applyProtection="1">
      <alignment horizontal="center" vertical="center" wrapText="1"/>
      <protection locked="0"/>
    </xf>
    <xf numFmtId="0" fontId="0" fillId="4" borderId="1" xfId="0" applyFill="1" applyBorder="1" applyAlignment="1" applyProtection="1">
      <protection locked="0"/>
    </xf>
    <xf numFmtId="0" fontId="14" fillId="4" borderId="4" xfId="0" applyFont="1" applyFill="1" applyBorder="1" applyAlignment="1" applyProtection="1">
      <alignment horizontal="center" vertical="center" wrapText="1"/>
      <protection locked="0"/>
    </xf>
    <xf numFmtId="0" fontId="0" fillId="4" borderId="3" xfId="0" applyFill="1" applyBorder="1" applyAlignment="1" applyProtection="1">
      <protection locked="0"/>
    </xf>
    <xf numFmtId="44" fontId="3" fillId="0" borderId="1" xfId="2"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3" fillId="2" borderId="9" xfId="0" applyFont="1" applyFill="1" applyBorder="1" applyAlignment="1">
      <alignment horizontal="left" vertical="top" wrapText="1"/>
    </xf>
    <xf numFmtId="0" fontId="0" fillId="2" borderId="7" xfId="0" applyFill="1" applyBorder="1" applyAlignment="1">
      <alignment horizontal="left" vertical="top" wrapText="1"/>
    </xf>
    <xf numFmtId="0" fontId="6" fillId="4" borderId="4" xfId="0" applyFont="1" applyFill="1" applyBorder="1" applyAlignment="1" applyProtection="1">
      <alignment horizontal="center" vertical="center"/>
      <protection locked="0"/>
    </xf>
    <xf numFmtId="0" fontId="0" fillId="0" borderId="3" xfId="0" applyBorder="1" applyAlignment="1" applyProtection="1">
      <protection locked="0"/>
    </xf>
    <xf numFmtId="1" fontId="7" fillId="4" borderId="5" xfId="0" applyNumberFormat="1" applyFont="1" applyFill="1" applyBorder="1" applyAlignment="1" applyProtection="1">
      <alignment horizontal="center" vertical="center"/>
      <protection locked="0"/>
    </xf>
    <xf numFmtId="1" fontId="0" fillId="0" borderId="1" xfId="0" applyNumberFormat="1" applyBorder="1" applyAlignment="1" applyProtection="1">
      <protection locked="0"/>
    </xf>
    <xf numFmtId="1" fontId="7" fillId="4" borderId="5" xfId="0" applyNumberFormat="1" applyFont="1" applyFill="1" applyBorder="1" applyAlignment="1">
      <alignment horizontal="center" vertical="center" wrapText="1"/>
    </xf>
    <xf numFmtId="1" fontId="0" fillId="0" borderId="1" xfId="0" applyNumberFormat="1" applyBorder="1" applyAlignment="1"/>
    <xf numFmtId="0" fontId="8" fillId="6" borderId="22" xfId="0" applyFont="1" applyFill="1" applyBorder="1" applyAlignment="1" applyProtection="1">
      <alignment horizontal="center" vertical="center"/>
      <protection hidden="1"/>
    </xf>
    <xf numFmtId="0" fontId="8" fillId="6" borderId="23" xfId="0" applyFont="1" applyFill="1" applyBorder="1" applyAlignment="1" applyProtection="1">
      <alignment horizontal="center" vertical="center"/>
      <protection hidden="1"/>
    </xf>
    <xf numFmtId="0" fontId="8" fillId="6" borderId="24" xfId="0" applyFont="1" applyFill="1" applyBorder="1" applyAlignment="1" applyProtection="1">
      <alignment horizontal="center" vertical="center"/>
      <protection hidden="1"/>
    </xf>
    <xf numFmtId="0" fontId="17" fillId="2" borderId="28" xfId="0" applyFont="1" applyFill="1" applyBorder="1" applyAlignment="1" applyProtection="1">
      <alignment vertical="center"/>
      <protection locked="0" hidden="1"/>
    </xf>
    <xf numFmtId="0" fontId="18" fillId="2" borderId="28" xfId="0" applyFont="1" applyFill="1" applyBorder="1" applyAlignment="1">
      <alignment vertical="center"/>
    </xf>
    <xf numFmtId="0" fontId="8" fillId="6" borderId="30" xfId="0" applyFont="1" applyFill="1" applyBorder="1" applyAlignment="1" applyProtection="1">
      <alignment vertical="center" wrapText="1"/>
      <protection locked="0" hidden="1"/>
    </xf>
    <xf numFmtId="0" fontId="8" fillId="6" borderId="28" xfId="0" applyFont="1" applyFill="1" applyBorder="1" applyAlignment="1" applyProtection="1">
      <alignment vertical="center" wrapText="1"/>
      <protection locked="0" hidden="1"/>
    </xf>
    <xf numFmtId="0" fontId="8" fillId="6" borderId="30" xfId="0" applyFont="1" applyFill="1" applyBorder="1" applyAlignment="1" applyProtection="1">
      <alignment vertical="center" wrapText="1"/>
      <protection hidden="1"/>
    </xf>
    <xf numFmtId="0" fontId="0" fillId="0" borderId="28" xfId="0" applyBorder="1" applyAlignment="1">
      <alignment vertical="center" wrapText="1"/>
    </xf>
    <xf numFmtId="0" fontId="8" fillId="6" borderId="30" xfId="0" applyFont="1" applyFill="1" applyBorder="1" applyAlignment="1" applyProtection="1">
      <alignment horizontal="center" vertical="center"/>
      <protection locked="0" hidden="1"/>
    </xf>
    <xf numFmtId="0" fontId="8" fillId="6" borderId="28" xfId="0" applyFont="1" applyFill="1" applyBorder="1" applyAlignment="1" applyProtection="1">
      <alignment horizontal="center" vertical="center"/>
      <protection locked="0" hidden="1"/>
    </xf>
    <xf numFmtId="0" fontId="8" fillId="6" borderId="29" xfId="0" applyFont="1" applyFill="1" applyBorder="1" applyAlignment="1" applyProtection="1">
      <alignment horizontal="center" vertical="center"/>
      <protection locked="0" hidden="1"/>
    </xf>
    <xf numFmtId="0" fontId="8" fillId="6" borderId="31" xfId="0" applyFont="1" applyFill="1" applyBorder="1" applyAlignment="1" applyProtection="1">
      <alignment horizontal="center" vertical="center"/>
      <protection locked="0" hidden="1"/>
    </xf>
    <xf numFmtId="0" fontId="0" fillId="2" borderId="25" xfId="0" applyFill="1" applyBorder="1" applyAlignment="1">
      <alignment horizontal="center"/>
    </xf>
    <xf numFmtId="0" fontId="0" fillId="2" borderId="0" xfId="0" applyFill="1" applyAlignment="1">
      <alignment horizontal="center"/>
    </xf>
    <xf numFmtId="0" fontId="0" fillId="2" borderId="27" xfId="0" applyFill="1" applyBorder="1" applyAlignment="1">
      <alignment horizontal="center"/>
    </xf>
    <xf numFmtId="0" fontId="8" fillId="6" borderId="25" xfId="0" applyFont="1" applyFill="1" applyBorder="1" applyAlignment="1" applyProtection="1">
      <alignment horizontal="center" vertical="center"/>
      <protection hidden="1"/>
    </xf>
    <xf numFmtId="0" fontId="8" fillId="6" borderId="0" xfId="0" applyFont="1" applyFill="1" applyAlignment="1" applyProtection="1">
      <alignment horizontal="center" vertical="center"/>
      <protection hidden="1"/>
    </xf>
    <xf numFmtId="0" fontId="8" fillId="6" borderId="27" xfId="0" applyFont="1" applyFill="1" applyBorder="1" applyAlignment="1" applyProtection="1">
      <alignment horizontal="center" vertical="center"/>
      <protection hidden="1"/>
    </xf>
    <xf numFmtId="0" fontId="12" fillId="6" borderId="0" xfId="0" applyFont="1" applyFill="1" applyAlignment="1">
      <alignment horizontal="center"/>
    </xf>
    <xf numFmtId="0" fontId="12" fillId="6" borderId="26" xfId="0" applyFont="1" applyFill="1" applyBorder="1" applyAlignment="1">
      <alignment horizontal="center"/>
    </xf>
    <xf numFmtId="0" fontId="0" fillId="2" borderId="32" xfId="0"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8" fillId="6" borderId="30" xfId="0" applyFont="1" applyFill="1" applyBorder="1" applyAlignment="1" applyProtection="1">
      <alignment horizontal="center" vertical="center" wrapText="1"/>
      <protection locked="0" hidden="1"/>
    </xf>
    <xf numFmtId="0" fontId="8" fillId="6" borderId="28" xfId="0" applyFont="1" applyFill="1" applyBorder="1" applyAlignment="1" applyProtection="1">
      <alignment horizontal="center" vertical="center" wrapText="1"/>
      <protection locked="0" hidden="1"/>
    </xf>
    <xf numFmtId="49" fontId="3" fillId="12" borderId="37" xfId="0" applyNumberFormat="1" applyFont="1" applyFill="1" applyBorder="1" applyAlignment="1" applyProtection="1">
      <alignment horizontal="left" vertical="center"/>
      <protection hidden="1"/>
    </xf>
    <xf numFmtId="49" fontId="3" fillId="12" borderId="38" xfId="0" applyNumberFormat="1" applyFont="1" applyFill="1" applyBorder="1" applyAlignment="1" applyProtection="1">
      <alignment horizontal="left" vertical="center"/>
      <protection hidden="1"/>
    </xf>
    <xf numFmtId="49" fontId="3" fillId="12" borderId="5" xfId="0" applyNumberFormat="1" applyFont="1" applyFill="1" applyBorder="1" applyAlignment="1" applyProtection="1">
      <alignment horizontal="left" vertical="center"/>
      <protection hidden="1"/>
    </xf>
    <xf numFmtId="0" fontId="6" fillId="0" borderId="4" xfId="0" applyFont="1" applyBorder="1" applyAlignment="1" applyProtection="1">
      <alignment vertical="center"/>
      <protection hidden="1"/>
    </xf>
    <xf numFmtId="0" fontId="0" fillId="0" borderId="3" xfId="0" applyBorder="1" applyAlignment="1" applyProtection="1">
      <alignment vertical="center"/>
      <protection hidden="1"/>
    </xf>
    <xf numFmtId="0" fontId="0" fillId="0" borderId="15" xfId="0" applyBorder="1" applyAlignment="1" applyProtection="1">
      <alignment vertical="center"/>
      <protection hidden="1"/>
    </xf>
    <xf numFmtId="0" fontId="13" fillId="0" borderId="0" xfId="0" applyFont="1" applyAlignment="1" applyProtection="1">
      <alignment vertical="center"/>
      <protection hidden="1"/>
    </xf>
    <xf numFmtId="0" fontId="3" fillId="0" borderId="0" xfId="0" applyFont="1" applyAlignment="1" applyProtection="1">
      <alignment vertical="center"/>
      <protection hidden="1"/>
    </xf>
    <xf numFmtId="0" fontId="15" fillId="3" borderId="10" xfId="0" applyFont="1" applyFill="1" applyBorder="1" applyAlignment="1" applyProtection="1">
      <alignment horizontal="center" vertical="center" wrapText="1"/>
      <protection hidden="1"/>
    </xf>
    <xf numFmtId="0" fontId="15" fillId="3" borderId="11" xfId="0" applyFont="1" applyFill="1" applyBorder="1" applyAlignment="1" applyProtection="1">
      <alignment horizontal="center" vertical="center" wrapText="1"/>
      <protection hidden="1"/>
    </xf>
    <xf numFmtId="0" fontId="16" fillId="3" borderId="11" xfId="0" applyFont="1" applyFill="1" applyBorder="1" applyAlignment="1" applyProtection="1">
      <protection hidden="1"/>
    </xf>
    <xf numFmtId="0" fontId="16" fillId="3" borderId="12" xfId="0" applyFont="1" applyFill="1" applyBorder="1" applyAlignment="1" applyProtection="1">
      <protection hidden="1"/>
    </xf>
    <xf numFmtId="0" fontId="9" fillId="3" borderId="13" xfId="0" applyFont="1" applyFill="1" applyBorder="1" applyAlignment="1" applyProtection="1">
      <alignment horizontal="left" vertical="center" wrapText="1"/>
      <protection hidden="1"/>
    </xf>
    <xf numFmtId="0" fontId="8" fillId="3" borderId="2" xfId="0" applyFont="1" applyFill="1" applyBorder="1" applyAlignment="1" applyProtection="1">
      <alignment horizontal="left" vertical="center" wrapText="1"/>
      <protection hidden="1"/>
    </xf>
    <xf numFmtId="0" fontId="12" fillId="3" borderId="2" xfId="0" applyFont="1" applyFill="1" applyBorder="1" applyAlignment="1" applyProtection="1">
      <protection hidden="1"/>
    </xf>
    <xf numFmtId="0" fontId="12" fillId="3" borderId="14" xfId="0" applyFont="1" applyFill="1" applyBorder="1" applyAlignment="1" applyProtection="1">
      <protection hidden="1"/>
    </xf>
    <xf numFmtId="0" fontId="9" fillId="3" borderId="2" xfId="0" applyFont="1" applyFill="1" applyBorder="1" applyAlignment="1" applyProtection="1">
      <alignment horizontal="left" vertical="center" wrapText="1"/>
      <protection hidden="1"/>
    </xf>
    <xf numFmtId="0" fontId="12" fillId="3" borderId="2" xfId="0" applyFont="1" applyFill="1" applyBorder="1" applyAlignment="1" applyProtection="1">
      <alignment horizontal="left" wrapText="1"/>
      <protection hidden="1"/>
    </xf>
    <xf numFmtId="0" fontId="12" fillId="3" borderId="14" xfId="0" applyFont="1" applyFill="1" applyBorder="1" applyAlignment="1" applyProtection="1">
      <alignment horizontal="left" wrapText="1"/>
      <protection hidden="1"/>
    </xf>
    <xf numFmtId="0" fontId="9" fillId="3" borderId="2"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left" vertical="top" wrapText="1"/>
      <protection hidden="1"/>
    </xf>
    <xf numFmtId="0" fontId="0" fillId="2" borderId="7" xfId="0" applyFill="1" applyBorder="1" applyAlignment="1" applyProtection="1">
      <alignment horizontal="left" vertical="top" wrapText="1"/>
      <protection hidden="1"/>
    </xf>
    <xf numFmtId="0" fontId="12" fillId="3" borderId="19" xfId="0" applyFont="1" applyFill="1" applyBorder="1" applyAlignment="1" applyProtection="1">
      <protection hidden="1"/>
    </xf>
    <xf numFmtId="0" fontId="0" fillId="0" borderId="20" xfId="0" applyBorder="1" applyAlignment="1" applyProtection="1">
      <protection hidden="1"/>
    </xf>
    <xf numFmtId="0" fontId="0" fillId="0" borderId="21" xfId="0" applyBorder="1" applyAlignment="1" applyProtection="1">
      <protection hidden="1"/>
    </xf>
    <xf numFmtId="166" fontId="7" fillId="4" borderId="5" xfId="1" applyNumberFormat="1" applyFont="1" applyFill="1" applyBorder="1" applyAlignment="1" applyProtection="1">
      <alignment horizontal="center" vertical="center"/>
      <protection hidden="1"/>
    </xf>
    <xf numFmtId="166" fontId="0" fillId="0" borderId="1" xfId="1" applyNumberFormat="1" applyFont="1" applyBorder="1" applyAlignment="1" applyProtection="1">
      <protection hidden="1"/>
    </xf>
    <xf numFmtId="6" fontId="7" fillId="4" borderId="5" xfId="0" applyNumberFormat="1" applyFont="1" applyFill="1" applyBorder="1" applyAlignment="1" applyProtection="1">
      <alignment horizontal="center" vertical="center" wrapText="1"/>
      <protection hidden="1"/>
    </xf>
    <xf numFmtId="0" fontId="0" fillId="0" borderId="1" xfId="0" applyBorder="1" applyAlignment="1" applyProtection="1">
      <protection hidden="1"/>
    </xf>
    <xf numFmtId="0" fontId="7" fillId="4" borderId="6" xfId="0" applyFont="1" applyFill="1" applyBorder="1" applyAlignment="1" applyProtection="1">
      <alignment vertical="center" wrapText="1"/>
      <protection hidden="1"/>
    </xf>
    <xf numFmtId="0" fontId="0" fillId="0" borderId="7" xfId="0" applyBorder="1" applyAlignment="1" applyProtection="1">
      <protection hidden="1"/>
    </xf>
    <xf numFmtId="0" fontId="6" fillId="4" borderId="5" xfId="0" applyFont="1" applyFill="1" applyBorder="1" applyAlignment="1" applyProtection="1">
      <alignment horizontal="center" vertical="center"/>
      <protection hidden="1"/>
    </xf>
    <xf numFmtId="0" fontId="0" fillId="0" borderId="16" xfId="0" applyBorder="1" applyAlignment="1" applyProtection="1">
      <protection hidden="1"/>
    </xf>
    <xf numFmtId="0" fontId="6" fillId="4" borderId="5" xfId="0" applyFont="1" applyFill="1" applyBorder="1" applyAlignment="1" applyProtection="1">
      <alignment vertical="center"/>
      <protection hidden="1"/>
    </xf>
    <xf numFmtId="0" fontId="0" fillId="4" borderId="1" xfId="0" applyFill="1" applyBorder="1" applyAlignment="1" applyProtection="1">
      <alignment vertical="center"/>
      <protection hidden="1"/>
    </xf>
    <xf numFmtId="0" fontId="0" fillId="4" borderId="16" xfId="0" applyFill="1" applyBorder="1" applyAlignment="1" applyProtection="1">
      <alignment vertical="center"/>
      <protection hidden="1"/>
    </xf>
    <xf numFmtId="0" fontId="6" fillId="4" borderId="4" xfId="0" applyFont="1" applyFill="1" applyBorder="1" applyAlignment="1" applyProtection="1">
      <alignment horizontal="center" vertical="center"/>
      <protection hidden="1"/>
    </xf>
    <xf numFmtId="0" fontId="0" fillId="0" borderId="3" xfId="0" applyBorder="1" applyAlignment="1" applyProtection="1">
      <protection hidden="1"/>
    </xf>
    <xf numFmtId="0" fontId="0" fillId="0" borderId="15" xfId="0" applyBorder="1" applyAlignment="1" applyProtection="1">
      <protection hidden="1"/>
    </xf>
    <xf numFmtId="0" fontId="14" fillId="6" borderId="0" xfId="0" applyFont="1" applyFill="1"/>
    <xf numFmtId="8" fontId="3" fillId="6" borderId="0" xfId="0" applyNumberFormat="1" applyFont="1" applyFill="1"/>
    <xf numFmtId="0" fontId="3" fillId="4" borderId="18"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cellXfs>
  <cellStyles count="4">
    <cellStyle name="Accent6" xfId="3" builtinId="49"/>
    <cellStyle name="Comma" xfId="1" builtinId="3"/>
    <cellStyle name="Currency" xfId="2" builtinId="4"/>
    <cellStyle name="Normal" xfId="0" builtinId="0"/>
  </cellStyles>
  <dxfs count="0"/>
  <tableStyles count="0" defaultTableStyle="TableStyleMedium2" defaultPivotStyle="PivotStyleLight16"/>
  <colors>
    <mruColors>
      <color rgb="FFFC8500"/>
      <color rgb="FFFFFF66"/>
      <color rgb="FF6E62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1085849</xdr:colOff>
      <xdr:row>0</xdr:row>
      <xdr:rowOff>811244</xdr:rowOff>
    </xdr:to>
    <xdr:pic>
      <xdr:nvPicPr>
        <xdr:cNvPr id="3" name="Picture 2">
          <a:extLst>
            <a:ext uri="{FF2B5EF4-FFF2-40B4-BE49-F238E27FC236}">
              <a16:creationId xmlns:a16="http://schemas.microsoft.com/office/drawing/2014/main" id="{E581FEBB-E5D8-4243-982F-A49D82443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0"/>
          <a:ext cx="1790700" cy="814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503465</xdr:colOff>
      <xdr:row>1</xdr:row>
      <xdr:rowOff>56695</xdr:rowOff>
    </xdr:from>
    <xdr:to>
      <xdr:col>5</xdr:col>
      <xdr:colOff>1126559</xdr:colOff>
      <xdr:row>4</xdr:row>
      <xdr:rowOff>172357</xdr:rowOff>
    </xdr:to>
    <xdr:pic>
      <xdr:nvPicPr>
        <xdr:cNvPr id="2" name="Picture 1">
          <a:extLst>
            <a:ext uri="{FF2B5EF4-FFF2-40B4-BE49-F238E27FC236}">
              <a16:creationId xmlns:a16="http://schemas.microsoft.com/office/drawing/2014/main" id="{A787A8BF-94E6-4BEE-9953-6175232B07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2822" y="247195"/>
          <a:ext cx="1856809" cy="6599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590388</xdr:colOff>
      <xdr:row>0</xdr:row>
      <xdr:rowOff>609524</xdr:rowOff>
    </xdr:to>
    <xdr:pic>
      <xdr:nvPicPr>
        <xdr:cNvPr id="4" name="Picture 3">
          <a:extLst>
            <a:ext uri="{FF2B5EF4-FFF2-40B4-BE49-F238E27FC236}">
              <a16:creationId xmlns:a16="http://schemas.microsoft.com/office/drawing/2014/main" id="{84A9120E-7351-46FA-9569-4B1ABD9B2B2E}"/>
            </a:ext>
          </a:extLst>
        </xdr:cNvPr>
        <xdr:cNvPicPr>
          <a:picLocks noChangeAspect="1"/>
        </xdr:cNvPicPr>
      </xdr:nvPicPr>
      <xdr:blipFill>
        <a:blip xmlns:r="http://schemas.openxmlformats.org/officeDocument/2006/relationships" r:embed="rId1"/>
        <a:stretch>
          <a:fillRect/>
        </a:stretch>
      </xdr:blipFill>
      <xdr:spPr>
        <a:xfrm>
          <a:off x="609600" y="0"/>
          <a:ext cx="1295238" cy="609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627FE-9177-4B81-AB59-D50B32580DA4}">
  <dimension ref="A1:L71"/>
  <sheetViews>
    <sheetView showGridLines="0" tabSelected="1" topLeftCell="B1" zoomScale="85" zoomScaleNormal="85" workbookViewId="0">
      <pane xSplit="3" ySplit="6" topLeftCell="E45" activePane="bottomRight" state="frozen"/>
      <selection activeCell="B1" sqref="B1"/>
      <selection pane="topRight" activeCell="E1" sqref="E1"/>
      <selection pane="bottomLeft" activeCell="B7" sqref="B7"/>
      <selection pane="bottomRight" activeCell="J28" sqref="J28"/>
    </sheetView>
  </sheetViews>
  <sheetFormatPr defaultColWidth="9.1796875" defaultRowHeight="14" zeroHeight="1" x14ac:dyDescent="0.3"/>
  <cols>
    <col min="1" max="1" width="0" style="4" hidden="1" customWidth="1"/>
    <col min="2" max="2" width="3.453125" style="1" customWidth="1"/>
    <col min="3" max="3" width="10.54296875" style="9" customWidth="1"/>
    <col min="4" max="4" width="73" style="9" customWidth="1"/>
    <col min="5" max="5" width="71" style="9" customWidth="1"/>
    <col min="6" max="6" width="9.54296875" style="4" bestFit="1" customWidth="1"/>
    <col min="7" max="8" width="17.1796875" style="4" bestFit="1" customWidth="1"/>
    <col min="9" max="9" width="16.81640625" style="4" customWidth="1"/>
    <col min="10" max="10" width="43" style="4" customWidth="1"/>
    <col min="11" max="16384" width="9.1796875" style="4"/>
  </cols>
  <sheetData>
    <row r="1" spans="3:12" ht="66.75" customHeight="1" x14ac:dyDescent="0.35">
      <c r="C1" s="160"/>
      <c r="D1" s="161"/>
      <c r="E1" s="161"/>
      <c r="F1" s="1"/>
      <c r="G1" s="1"/>
      <c r="H1" s="1"/>
      <c r="I1" s="2"/>
      <c r="J1" s="3"/>
      <c r="K1" s="1"/>
      <c r="L1" s="1"/>
    </row>
    <row r="2" spans="3:12" ht="58.5" customHeight="1" x14ac:dyDescent="0.6">
      <c r="C2" s="162" t="s">
        <v>170</v>
      </c>
      <c r="D2" s="162"/>
      <c r="E2" s="162"/>
      <c r="F2" s="163"/>
      <c r="G2" s="163"/>
      <c r="H2" s="163"/>
      <c r="I2" s="5" t="s">
        <v>0</v>
      </c>
      <c r="J2" s="4" t="s">
        <v>1</v>
      </c>
      <c r="K2" s="6"/>
      <c r="L2" s="1"/>
    </row>
    <row r="3" spans="3:12" ht="14.5" x14ac:dyDescent="0.35">
      <c r="C3" s="164" t="s">
        <v>2</v>
      </c>
      <c r="D3" s="165"/>
      <c r="E3" s="165"/>
      <c r="F3" s="159"/>
      <c r="G3" s="159"/>
      <c r="H3" s="159"/>
      <c r="I3" s="5" t="s">
        <v>3</v>
      </c>
      <c r="J3" s="4" t="s">
        <v>4</v>
      </c>
      <c r="K3" s="1"/>
      <c r="L3" s="1"/>
    </row>
    <row r="4" spans="3:12" ht="14.5" x14ac:dyDescent="0.35">
      <c r="C4" s="164" t="s">
        <v>5</v>
      </c>
      <c r="D4" s="159"/>
      <c r="E4" s="159"/>
      <c r="F4" s="159"/>
      <c r="G4" s="159"/>
      <c r="H4" s="159"/>
      <c r="I4" s="5" t="s">
        <v>6</v>
      </c>
      <c r="K4" s="1"/>
      <c r="L4" s="1"/>
    </row>
    <row r="5" spans="3:12" ht="14.5" x14ac:dyDescent="0.35">
      <c r="C5" s="158" t="s">
        <v>7</v>
      </c>
      <c r="D5" s="158"/>
      <c r="E5" s="158"/>
      <c r="F5" s="159"/>
      <c r="G5" s="159"/>
      <c r="H5" s="159"/>
      <c r="I5" s="5" t="s">
        <v>8</v>
      </c>
      <c r="K5" s="1"/>
      <c r="L5" s="1"/>
    </row>
    <row r="6" spans="3:12" ht="14.5" x14ac:dyDescent="0.35">
      <c r="C6" s="22" t="s">
        <v>9</v>
      </c>
      <c r="D6" s="23" t="s">
        <v>10</v>
      </c>
      <c r="E6" s="158" t="s">
        <v>11</v>
      </c>
      <c r="F6" s="159"/>
      <c r="G6" s="159"/>
      <c r="H6" s="159"/>
      <c r="I6" s="5" t="s">
        <v>12</v>
      </c>
      <c r="K6" s="1"/>
      <c r="L6" s="1"/>
    </row>
    <row r="7" spans="3:12" ht="14.5" x14ac:dyDescent="0.35">
      <c r="C7" s="16" t="s">
        <v>13</v>
      </c>
      <c r="D7" s="17" t="s">
        <v>14</v>
      </c>
      <c r="E7" s="171" t="s">
        <v>15</v>
      </c>
      <c r="F7" s="172"/>
      <c r="G7" s="172"/>
      <c r="H7" s="172"/>
      <c r="I7" s="7"/>
      <c r="K7" s="1"/>
      <c r="L7" s="1"/>
    </row>
    <row r="8" spans="3:12" ht="14.5" x14ac:dyDescent="0.35">
      <c r="C8" s="16" t="s">
        <v>16</v>
      </c>
      <c r="D8" s="18" t="s">
        <v>17</v>
      </c>
      <c r="E8" s="169" t="s">
        <v>15</v>
      </c>
      <c r="F8" s="170"/>
      <c r="G8" s="170"/>
      <c r="H8" s="170"/>
      <c r="K8" s="1"/>
      <c r="L8" s="1"/>
    </row>
    <row r="9" spans="3:12" ht="14.5" x14ac:dyDescent="0.35">
      <c r="C9" s="16" t="s">
        <v>18</v>
      </c>
      <c r="D9" s="18" t="s">
        <v>19</v>
      </c>
      <c r="E9" s="169" t="s">
        <v>15</v>
      </c>
      <c r="F9" s="170"/>
      <c r="G9" s="170"/>
      <c r="H9" s="170"/>
      <c r="K9" s="1"/>
      <c r="L9" s="1"/>
    </row>
    <row r="10" spans="3:12" ht="14.5" x14ac:dyDescent="0.35">
      <c r="C10" s="16" t="s">
        <v>20</v>
      </c>
      <c r="D10" s="17" t="s">
        <v>21</v>
      </c>
      <c r="E10" s="169" t="s">
        <v>15</v>
      </c>
      <c r="F10" s="170"/>
      <c r="G10" s="170"/>
      <c r="H10" s="170"/>
      <c r="I10" s="248" t="s">
        <v>171</v>
      </c>
      <c r="K10" s="1"/>
      <c r="L10" s="1"/>
    </row>
    <row r="11" spans="3:12" ht="14.5" x14ac:dyDescent="0.35">
      <c r="C11" s="16" t="s">
        <v>22</v>
      </c>
      <c r="D11" s="17" t="s">
        <v>23</v>
      </c>
      <c r="E11" s="169" t="s">
        <v>15</v>
      </c>
      <c r="F11" s="170"/>
      <c r="G11" s="170"/>
      <c r="H11" s="170"/>
      <c r="K11" s="1"/>
      <c r="L11" s="1"/>
    </row>
    <row r="12" spans="3:12" ht="14.5" x14ac:dyDescent="0.35">
      <c r="C12" s="16" t="s">
        <v>24</v>
      </c>
      <c r="D12" s="17" t="s">
        <v>25</v>
      </c>
      <c r="E12" s="169" t="s">
        <v>15</v>
      </c>
      <c r="F12" s="170"/>
      <c r="G12" s="170"/>
      <c r="H12" s="170"/>
      <c r="K12" s="1"/>
      <c r="L12" s="1"/>
    </row>
    <row r="13" spans="3:12" ht="14.5" x14ac:dyDescent="0.35">
      <c r="C13" s="16" t="s">
        <v>26</v>
      </c>
      <c r="D13" s="19" t="s">
        <v>27</v>
      </c>
      <c r="E13" s="169" t="s">
        <v>15</v>
      </c>
      <c r="F13" s="170"/>
      <c r="G13" s="170"/>
      <c r="H13" s="170"/>
      <c r="K13" s="1"/>
      <c r="L13" s="1"/>
    </row>
    <row r="14" spans="3:12" ht="14.5" x14ac:dyDescent="0.35">
      <c r="C14" s="16" t="s">
        <v>28</v>
      </c>
      <c r="D14" s="19" t="s">
        <v>29</v>
      </c>
      <c r="E14" s="166"/>
      <c r="F14" s="167"/>
      <c r="G14" s="167"/>
      <c r="H14" s="167"/>
      <c r="K14" s="1"/>
      <c r="L14" s="1"/>
    </row>
    <row r="15" spans="3:12" x14ac:dyDescent="0.3">
      <c r="C15" s="22" t="s">
        <v>30</v>
      </c>
      <c r="D15" s="23" t="s">
        <v>31</v>
      </c>
      <c r="E15" s="40" t="s">
        <v>32</v>
      </c>
      <c r="F15" s="26" t="s">
        <v>33</v>
      </c>
      <c r="G15" s="22" t="s">
        <v>34</v>
      </c>
      <c r="H15" s="22" t="s">
        <v>35</v>
      </c>
      <c r="I15" s="11"/>
      <c r="K15" s="1"/>
      <c r="L15" s="1"/>
    </row>
    <row r="16" spans="3:12" ht="14.5" x14ac:dyDescent="0.35">
      <c r="C16" s="16" t="s">
        <v>13</v>
      </c>
      <c r="D16" s="19" t="s">
        <v>36</v>
      </c>
      <c r="E16" s="177" t="s">
        <v>3</v>
      </c>
      <c r="F16" s="178"/>
      <c r="G16" s="178"/>
      <c r="H16" s="178"/>
      <c r="K16" s="1"/>
      <c r="L16" s="1"/>
    </row>
    <row r="17" spans="3:12" x14ac:dyDescent="0.3">
      <c r="C17" s="16" t="s">
        <v>16</v>
      </c>
      <c r="D17" s="19" t="s">
        <v>37</v>
      </c>
      <c r="E17" s="12"/>
      <c r="F17" s="54"/>
      <c r="G17" s="103">
        <f t="shared" ref="G17" si="0">F17*I17</f>
        <v>0</v>
      </c>
      <c r="H17" s="95"/>
      <c r="I17" s="249">
        <v>1414</v>
      </c>
      <c r="K17" s="1"/>
      <c r="L17" s="1"/>
    </row>
    <row r="18" spans="3:12" ht="28" x14ac:dyDescent="0.3">
      <c r="C18" s="16" t="s">
        <v>18</v>
      </c>
      <c r="D18" s="19" t="s">
        <v>38</v>
      </c>
      <c r="E18" s="12" t="s">
        <v>39</v>
      </c>
      <c r="F18" s="54"/>
      <c r="G18" s="103"/>
      <c r="H18" s="95"/>
      <c r="I18" s="10"/>
      <c r="K18" s="1"/>
      <c r="L18" s="1"/>
    </row>
    <row r="19" spans="3:12" x14ac:dyDescent="0.3">
      <c r="C19" s="16" t="s">
        <v>20</v>
      </c>
      <c r="D19" s="19" t="s">
        <v>40</v>
      </c>
      <c r="E19" s="13" t="s">
        <v>41</v>
      </c>
      <c r="F19" s="54"/>
      <c r="G19" s="104">
        <f>F19*I19</f>
        <v>0</v>
      </c>
      <c r="H19" s="95"/>
      <c r="I19" s="249">
        <v>3906.61</v>
      </c>
      <c r="J19" s="62"/>
      <c r="K19" s="1"/>
      <c r="L19" s="1"/>
    </row>
    <row r="20" spans="3:12" ht="28.5" customHeight="1" x14ac:dyDescent="0.3">
      <c r="C20" s="16" t="s">
        <v>22</v>
      </c>
      <c r="D20" s="19" t="s">
        <v>42</v>
      </c>
      <c r="E20" s="33"/>
      <c r="F20" s="54"/>
      <c r="G20" s="104">
        <f>F20*I20</f>
        <v>0</v>
      </c>
      <c r="H20" s="95"/>
      <c r="I20" s="249">
        <v>796.29</v>
      </c>
      <c r="J20" s="3"/>
      <c r="K20" s="1"/>
      <c r="L20" s="1"/>
    </row>
    <row r="21" spans="3:12" x14ac:dyDescent="0.3">
      <c r="C21" s="16" t="s">
        <v>24</v>
      </c>
      <c r="D21" s="20" t="s">
        <v>43</v>
      </c>
      <c r="E21" s="14"/>
      <c r="F21" s="54"/>
      <c r="G21" s="103">
        <f>F21*I21</f>
        <v>0</v>
      </c>
      <c r="H21" s="95"/>
      <c r="I21" s="249">
        <v>401.45</v>
      </c>
      <c r="K21" s="1"/>
      <c r="L21" s="1"/>
    </row>
    <row r="22" spans="3:12" ht="14.5" customHeight="1" x14ac:dyDescent="0.3">
      <c r="C22" s="16" t="s">
        <v>26</v>
      </c>
      <c r="D22" s="19" t="s">
        <v>44</v>
      </c>
      <c r="E22" s="14" t="s">
        <v>45</v>
      </c>
      <c r="F22" s="250"/>
      <c r="G22" s="251"/>
      <c r="H22" s="252"/>
      <c r="K22" s="1"/>
      <c r="L22" s="1"/>
    </row>
    <row r="23" spans="3:12" x14ac:dyDescent="0.3">
      <c r="C23" s="16" t="s">
        <v>28</v>
      </c>
      <c r="D23" s="19" t="s">
        <v>166</v>
      </c>
      <c r="E23" s="12" t="s">
        <v>46</v>
      </c>
      <c r="F23" s="54"/>
      <c r="G23" s="95"/>
      <c r="H23" s="103">
        <f>F23*I23</f>
        <v>0</v>
      </c>
      <c r="I23" s="59">
        <v>16.079999999999998</v>
      </c>
      <c r="J23" s="4" t="s">
        <v>47</v>
      </c>
      <c r="K23" s="1"/>
      <c r="L23" s="1"/>
    </row>
    <row r="24" spans="3:12" x14ac:dyDescent="0.3">
      <c r="C24" s="16" t="s">
        <v>48</v>
      </c>
      <c r="D24" s="19" t="s">
        <v>49</v>
      </c>
      <c r="E24" s="12" t="s">
        <v>50</v>
      </c>
      <c r="F24" s="54"/>
      <c r="G24" s="95"/>
      <c r="H24" s="103">
        <f>F24*I24</f>
        <v>0</v>
      </c>
      <c r="I24" s="60">
        <v>3223.68</v>
      </c>
      <c r="J24" s="61" t="s">
        <v>169</v>
      </c>
      <c r="K24" s="1"/>
      <c r="L24" s="1"/>
    </row>
    <row r="25" spans="3:12" x14ac:dyDescent="0.3">
      <c r="C25" s="16" t="s">
        <v>51</v>
      </c>
      <c r="D25" s="19" t="s">
        <v>52</v>
      </c>
      <c r="E25" s="12" t="s">
        <v>46</v>
      </c>
      <c r="F25" s="54"/>
      <c r="G25" s="105"/>
      <c r="H25" s="103">
        <f>F25*I25</f>
        <v>0</v>
      </c>
      <c r="I25" s="59">
        <v>3080.86</v>
      </c>
      <c r="K25" s="1"/>
      <c r="L25" s="1"/>
    </row>
    <row r="26" spans="3:12" x14ac:dyDescent="0.3">
      <c r="C26" s="16" t="s">
        <v>53</v>
      </c>
      <c r="D26" s="19" t="s">
        <v>54</v>
      </c>
      <c r="E26" s="12" t="s">
        <v>168</v>
      </c>
      <c r="F26" s="54"/>
      <c r="G26" s="103">
        <f>I26*F26</f>
        <v>0</v>
      </c>
      <c r="H26" s="95"/>
      <c r="I26" s="249">
        <v>1125.32</v>
      </c>
      <c r="K26" s="1"/>
      <c r="L26" s="1"/>
    </row>
    <row r="27" spans="3:12" x14ac:dyDescent="0.3">
      <c r="C27" s="16" t="s">
        <v>56</v>
      </c>
      <c r="D27" s="19" t="s">
        <v>57</v>
      </c>
      <c r="E27" s="14" t="s">
        <v>58</v>
      </c>
      <c r="F27" s="95"/>
      <c r="G27" s="95"/>
      <c r="H27" s="95"/>
      <c r="K27" s="1"/>
      <c r="L27" s="1"/>
    </row>
    <row r="28" spans="3:12" x14ac:dyDescent="0.3">
      <c r="C28" s="16" t="s">
        <v>59</v>
      </c>
      <c r="D28" s="19" t="s">
        <v>167</v>
      </c>
      <c r="E28" s="14" t="s">
        <v>60</v>
      </c>
      <c r="F28" s="54"/>
      <c r="G28" s="103"/>
      <c r="H28" s="103">
        <f>F28*I28</f>
        <v>0</v>
      </c>
      <c r="I28" s="249">
        <v>342.19</v>
      </c>
      <c r="K28" s="1"/>
      <c r="L28" s="1"/>
    </row>
    <row r="29" spans="3:12" x14ac:dyDescent="0.3">
      <c r="C29" s="16" t="s">
        <v>61</v>
      </c>
      <c r="D29" s="19" t="s">
        <v>164</v>
      </c>
      <c r="E29" s="12" t="s">
        <v>55</v>
      </c>
      <c r="F29" s="54"/>
      <c r="G29" s="103">
        <f t="shared" ref="G29" si="1">I29*F29</f>
        <v>0</v>
      </c>
      <c r="H29" s="95"/>
      <c r="I29" s="249">
        <v>1125.32</v>
      </c>
      <c r="K29" s="1"/>
      <c r="L29" s="1"/>
    </row>
    <row r="30" spans="3:12" ht="14.5" x14ac:dyDescent="0.35">
      <c r="C30" s="16" t="s">
        <v>62</v>
      </c>
      <c r="D30" s="19" t="s">
        <v>63</v>
      </c>
      <c r="E30" s="179"/>
      <c r="F30" s="180"/>
      <c r="G30" s="180"/>
      <c r="H30" s="180"/>
      <c r="K30" s="1"/>
      <c r="L30" s="1"/>
    </row>
    <row r="31" spans="3:12" ht="14.5" x14ac:dyDescent="0.35">
      <c r="C31" s="16" t="s">
        <v>64</v>
      </c>
      <c r="D31" s="19" t="s">
        <v>65</v>
      </c>
      <c r="E31" s="179"/>
      <c r="F31" s="180"/>
      <c r="G31" s="180"/>
      <c r="H31" s="180"/>
      <c r="K31" s="1"/>
      <c r="L31" s="1"/>
    </row>
    <row r="32" spans="3:12" x14ac:dyDescent="0.3">
      <c r="C32" s="16" t="s">
        <v>66</v>
      </c>
      <c r="D32" s="19" t="s">
        <v>67</v>
      </c>
      <c r="E32" s="12" t="s">
        <v>68</v>
      </c>
      <c r="F32" s="54"/>
      <c r="G32" s="95"/>
      <c r="H32" s="103">
        <f>F32*I32</f>
        <v>0</v>
      </c>
      <c r="I32" s="249">
        <v>669.21</v>
      </c>
      <c r="K32" s="1"/>
      <c r="L32" s="1"/>
    </row>
    <row r="33" spans="3:12" x14ac:dyDescent="0.3">
      <c r="C33" s="16" t="s">
        <v>69</v>
      </c>
      <c r="D33" s="19" t="s">
        <v>70</v>
      </c>
      <c r="E33" s="12" t="s">
        <v>35</v>
      </c>
      <c r="F33" s="54"/>
      <c r="G33" s="95"/>
      <c r="H33" s="103">
        <f>F33*I33</f>
        <v>0</v>
      </c>
      <c r="I33" s="249">
        <v>472.62</v>
      </c>
      <c r="K33" s="1"/>
      <c r="L33" s="1"/>
    </row>
    <row r="34" spans="3:12" ht="28" x14ac:dyDescent="0.3">
      <c r="C34" s="16" t="s">
        <v>71</v>
      </c>
      <c r="D34" s="20" t="s">
        <v>72</v>
      </c>
      <c r="E34" s="108" t="s">
        <v>73</v>
      </c>
      <c r="F34" s="54"/>
      <c r="G34" s="103">
        <f>F34*I34</f>
        <v>0</v>
      </c>
      <c r="H34" s="95"/>
      <c r="I34" s="249">
        <v>626.80999999999995</v>
      </c>
      <c r="K34" s="1"/>
      <c r="L34" s="1"/>
    </row>
    <row r="35" spans="3:12" ht="14.5" x14ac:dyDescent="0.35">
      <c r="C35" s="16" t="s">
        <v>74</v>
      </c>
      <c r="D35" s="19" t="s">
        <v>75</v>
      </c>
      <c r="E35" s="181"/>
      <c r="F35" s="182"/>
      <c r="G35" s="182"/>
      <c r="H35" s="182"/>
      <c r="K35" s="1"/>
      <c r="L35" s="1"/>
    </row>
    <row r="36" spans="3:12" x14ac:dyDescent="0.3">
      <c r="C36" s="16" t="s">
        <v>76</v>
      </c>
      <c r="D36" s="20" t="s">
        <v>77</v>
      </c>
      <c r="E36" s="12" t="s">
        <v>78</v>
      </c>
      <c r="F36" s="54"/>
      <c r="G36" s="103">
        <f>F36*I36</f>
        <v>0</v>
      </c>
      <c r="H36" s="95"/>
      <c r="I36" s="249">
        <v>482.31</v>
      </c>
      <c r="K36" s="1"/>
      <c r="L36" s="1"/>
    </row>
    <row r="37" spans="3:12" x14ac:dyDescent="0.3">
      <c r="C37" s="16" t="s">
        <v>79</v>
      </c>
      <c r="D37" s="19" t="s">
        <v>80</v>
      </c>
      <c r="E37" s="12" t="s">
        <v>81</v>
      </c>
      <c r="F37" s="54"/>
      <c r="G37" s="103"/>
      <c r="H37" s="95"/>
      <c r="K37" s="1"/>
      <c r="L37" s="1"/>
    </row>
    <row r="38" spans="3:12" ht="28" x14ac:dyDescent="0.35">
      <c r="C38" s="16"/>
      <c r="D38" s="21" t="s">
        <v>82</v>
      </c>
      <c r="E38" s="168"/>
      <c r="F38" s="167"/>
      <c r="G38" s="167"/>
      <c r="H38" s="167"/>
      <c r="K38" s="1"/>
      <c r="L38" s="1"/>
    </row>
    <row r="39" spans="3:12" x14ac:dyDescent="0.3">
      <c r="C39" s="22" t="s">
        <v>30</v>
      </c>
      <c r="D39" s="23" t="s">
        <v>83</v>
      </c>
      <c r="E39" s="22" t="s">
        <v>32</v>
      </c>
      <c r="F39" s="18"/>
      <c r="G39" s="22" t="s">
        <v>34</v>
      </c>
      <c r="H39" s="22" t="s">
        <v>35</v>
      </c>
      <c r="K39" s="1"/>
      <c r="L39" s="1"/>
    </row>
    <row r="40" spans="3:12" ht="28" x14ac:dyDescent="0.3">
      <c r="C40" s="16" t="s">
        <v>13</v>
      </c>
      <c r="D40" s="19" t="s">
        <v>84</v>
      </c>
      <c r="E40" s="32" t="s">
        <v>85</v>
      </c>
      <c r="F40" s="55"/>
      <c r="G40" s="102">
        <f>F40*I40</f>
        <v>0</v>
      </c>
      <c r="H40" s="95"/>
      <c r="I40" s="249">
        <v>588.5</v>
      </c>
      <c r="J40" s="61"/>
      <c r="K40" s="1"/>
      <c r="L40" s="1"/>
    </row>
    <row r="41" spans="3:12" ht="28" x14ac:dyDescent="0.3">
      <c r="C41" s="16" t="s">
        <v>16</v>
      </c>
      <c r="D41" s="19" t="s">
        <v>86</v>
      </c>
      <c r="E41" s="27" t="s">
        <v>39</v>
      </c>
      <c r="F41" s="55"/>
      <c r="G41" s="102">
        <f t="shared" ref="G41:G42" si="2">F41*I41</f>
        <v>0</v>
      </c>
      <c r="H41" s="95"/>
      <c r="I41" s="10"/>
      <c r="K41" s="1"/>
      <c r="L41" s="1"/>
    </row>
    <row r="42" spans="3:12" ht="28" x14ac:dyDescent="0.3">
      <c r="C42" s="16" t="s">
        <v>18</v>
      </c>
      <c r="D42" s="19" t="s">
        <v>87</v>
      </c>
      <c r="E42" s="36" t="s">
        <v>39</v>
      </c>
      <c r="F42" s="54"/>
      <c r="G42" s="102">
        <f t="shared" si="2"/>
        <v>0</v>
      </c>
      <c r="H42" s="95"/>
      <c r="I42" s="10"/>
      <c r="K42" s="1"/>
      <c r="L42" s="1"/>
    </row>
    <row r="43" spans="3:12" x14ac:dyDescent="0.3">
      <c r="C43" s="16" t="s">
        <v>20</v>
      </c>
      <c r="D43" s="19" t="s">
        <v>88</v>
      </c>
      <c r="E43" s="27" t="s">
        <v>39</v>
      </c>
      <c r="F43" s="54"/>
      <c r="G43" s="103"/>
      <c r="H43" s="95"/>
      <c r="I43" s="10"/>
      <c r="K43" s="1"/>
      <c r="L43" s="1"/>
    </row>
    <row r="44" spans="3:12" x14ac:dyDescent="0.3">
      <c r="C44" s="16" t="s">
        <v>22</v>
      </c>
      <c r="D44" s="24" t="s">
        <v>89</v>
      </c>
      <c r="E44" s="15" t="s">
        <v>39</v>
      </c>
      <c r="F44" s="55"/>
      <c r="G44" s="102">
        <f>F44*I44</f>
        <v>0</v>
      </c>
      <c r="H44" s="95"/>
      <c r="I44" s="10"/>
      <c r="K44" s="1"/>
      <c r="L44" s="1"/>
    </row>
    <row r="45" spans="3:12" ht="56" x14ac:dyDescent="0.3">
      <c r="C45" s="16" t="s">
        <v>24</v>
      </c>
      <c r="D45" s="25" t="s">
        <v>90</v>
      </c>
      <c r="E45" s="88">
        <f t="shared" ref="E45:E47" si="3">I45</f>
        <v>663.73</v>
      </c>
      <c r="F45" s="54"/>
      <c r="G45" s="103">
        <f t="shared" ref="G45:G50" si="4">F45*I45</f>
        <v>0</v>
      </c>
      <c r="H45" s="95"/>
      <c r="I45" s="249">
        <v>663.73</v>
      </c>
      <c r="K45" s="1"/>
      <c r="L45" s="1"/>
    </row>
    <row r="46" spans="3:12" x14ac:dyDescent="0.3">
      <c r="C46" s="16" t="s">
        <v>26</v>
      </c>
      <c r="D46" s="18" t="s">
        <v>91</v>
      </c>
      <c r="E46" s="88">
        <f t="shared" si="3"/>
        <v>719.04</v>
      </c>
      <c r="F46" s="54"/>
      <c r="G46" s="103">
        <f t="shared" si="4"/>
        <v>0</v>
      </c>
      <c r="H46" s="95"/>
      <c r="I46" s="249">
        <v>719.04</v>
      </c>
      <c r="K46" s="1"/>
      <c r="L46" s="1"/>
    </row>
    <row r="47" spans="3:12" x14ac:dyDescent="0.3">
      <c r="C47" s="16" t="s">
        <v>28</v>
      </c>
      <c r="D47" s="18" t="s">
        <v>92</v>
      </c>
      <c r="E47" s="88">
        <f t="shared" si="3"/>
        <v>0</v>
      </c>
      <c r="F47" s="54"/>
      <c r="G47" s="103">
        <f t="shared" si="4"/>
        <v>0</v>
      </c>
      <c r="H47" s="95"/>
      <c r="K47" s="1"/>
      <c r="L47" s="1"/>
    </row>
    <row r="48" spans="3:12" x14ac:dyDescent="0.3">
      <c r="C48" s="16" t="s">
        <v>48</v>
      </c>
      <c r="D48" s="18" t="s">
        <v>93</v>
      </c>
      <c r="E48" s="88">
        <f>I48</f>
        <v>165.64</v>
      </c>
      <c r="F48" s="54"/>
      <c r="G48" s="103">
        <f t="shared" si="4"/>
        <v>0</v>
      </c>
      <c r="H48" s="95"/>
      <c r="I48" s="249">
        <v>165.64</v>
      </c>
      <c r="J48" s="61"/>
      <c r="K48" s="1"/>
      <c r="L48" s="1"/>
    </row>
    <row r="49" spans="3:12" ht="28" x14ac:dyDescent="0.3">
      <c r="C49" s="16" t="s">
        <v>51</v>
      </c>
      <c r="D49" s="25" t="s">
        <v>94</v>
      </c>
      <c r="E49" s="88">
        <f>I49</f>
        <v>224.55</v>
      </c>
      <c r="F49" s="54"/>
      <c r="G49" s="103">
        <f t="shared" si="4"/>
        <v>0</v>
      </c>
      <c r="H49" s="95"/>
      <c r="I49" s="249">
        <v>224.55</v>
      </c>
      <c r="J49" s="61"/>
      <c r="K49" s="1"/>
      <c r="L49" s="1"/>
    </row>
    <row r="50" spans="3:12" x14ac:dyDescent="0.3">
      <c r="C50" s="16" t="s">
        <v>53</v>
      </c>
      <c r="D50" s="18" t="s">
        <v>95</v>
      </c>
      <c r="E50" s="88">
        <f>I50</f>
        <v>283.43</v>
      </c>
      <c r="F50" s="54"/>
      <c r="G50" s="103">
        <f t="shared" si="4"/>
        <v>0</v>
      </c>
      <c r="H50" s="95"/>
      <c r="I50" s="249">
        <v>283.43</v>
      </c>
      <c r="K50" s="1"/>
      <c r="L50" s="1"/>
    </row>
    <row r="51" spans="3:12" ht="45.5" customHeight="1" x14ac:dyDescent="0.3">
      <c r="C51" s="29"/>
      <c r="D51" s="175" t="s">
        <v>96</v>
      </c>
      <c r="E51" s="176"/>
      <c r="F51" s="176"/>
      <c r="G51" s="176"/>
      <c r="H51" s="176"/>
      <c r="K51" s="1"/>
      <c r="L51" s="1"/>
    </row>
    <row r="52" spans="3:12" x14ac:dyDescent="0.3">
      <c r="C52" s="22" t="s">
        <v>30</v>
      </c>
      <c r="D52" s="23" t="s">
        <v>97</v>
      </c>
      <c r="E52" s="22" t="s">
        <v>98</v>
      </c>
      <c r="F52" s="26" t="s">
        <v>99</v>
      </c>
      <c r="G52" s="22" t="s">
        <v>34</v>
      </c>
      <c r="H52" s="22" t="s">
        <v>35</v>
      </c>
      <c r="K52" s="1"/>
      <c r="L52" s="1"/>
    </row>
    <row r="53" spans="3:12" x14ac:dyDescent="0.3">
      <c r="C53" s="16" t="s">
        <v>13</v>
      </c>
      <c r="D53" s="30" t="s">
        <v>100</v>
      </c>
      <c r="E53" s="31" t="s">
        <v>101</v>
      </c>
      <c r="F53" s="55"/>
      <c r="G53" s="94">
        <f t="shared" ref="G53:G56" si="5">IF(F53=0,0,IF(F53&gt;4,I53*F53,I53*4))</f>
        <v>0</v>
      </c>
      <c r="H53" s="95"/>
      <c r="I53" s="249">
        <v>55.54</v>
      </c>
      <c r="J53" s="61"/>
      <c r="K53" s="1"/>
      <c r="L53" s="1"/>
    </row>
    <row r="54" spans="3:12" x14ac:dyDescent="0.3">
      <c r="C54" s="16" t="s">
        <v>16</v>
      </c>
      <c r="D54" s="30" t="s">
        <v>102</v>
      </c>
      <c r="E54" s="28" t="s">
        <v>101</v>
      </c>
      <c r="F54" s="54"/>
      <c r="G54" s="94">
        <f t="shared" si="5"/>
        <v>0</v>
      </c>
      <c r="H54" s="95"/>
      <c r="I54" s="249">
        <v>83.2</v>
      </c>
      <c r="J54" s="61"/>
      <c r="K54" s="1"/>
      <c r="L54" s="1"/>
    </row>
    <row r="55" spans="3:12" x14ac:dyDescent="0.3">
      <c r="C55" s="16" t="s">
        <v>18</v>
      </c>
      <c r="D55" s="30" t="s">
        <v>103</v>
      </c>
      <c r="E55" s="28" t="s">
        <v>101</v>
      </c>
      <c r="F55" s="54"/>
      <c r="G55" s="94">
        <f t="shared" si="5"/>
        <v>0</v>
      </c>
      <c r="H55" s="95"/>
      <c r="I55" s="249">
        <v>83.2</v>
      </c>
      <c r="J55" s="61"/>
      <c r="K55" s="1"/>
      <c r="L55" s="1"/>
    </row>
    <row r="56" spans="3:12" x14ac:dyDescent="0.3">
      <c r="C56" s="16" t="s">
        <v>20</v>
      </c>
      <c r="D56" s="30" t="s">
        <v>104</v>
      </c>
      <c r="E56" s="47" t="s">
        <v>101</v>
      </c>
      <c r="F56" s="56"/>
      <c r="G56" s="96">
        <f t="shared" si="5"/>
        <v>0</v>
      </c>
      <c r="H56" s="95"/>
      <c r="I56" s="249">
        <v>124.8</v>
      </c>
      <c r="J56" s="61"/>
      <c r="K56" s="1"/>
      <c r="L56" s="1"/>
    </row>
    <row r="57" spans="3:12" x14ac:dyDescent="0.3">
      <c r="C57" s="35" t="s">
        <v>30</v>
      </c>
      <c r="D57" s="38" t="s">
        <v>105</v>
      </c>
      <c r="E57" s="49" t="s">
        <v>106</v>
      </c>
      <c r="F57" s="110"/>
      <c r="G57" s="97" t="s">
        <v>107</v>
      </c>
      <c r="H57" s="97" t="s">
        <v>108</v>
      </c>
      <c r="K57" s="1"/>
      <c r="L57" s="1"/>
    </row>
    <row r="58" spans="3:12" x14ac:dyDescent="0.3">
      <c r="C58" s="37" t="s">
        <v>13</v>
      </c>
      <c r="D58" s="34" t="s">
        <v>109</v>
      </c>
      <c r="E58" s="48"/>
      <c r="F58" s="57"/>
      <c r="G58" s="98">
        <f>I58*F58</f>
        <v>0</v>
      </c>
      <c r="H58" s="95"/>
      <c r="I58" s="249">
        <v>470</v>
      </c>
      <c r="K58" s="1"/>
      <c r="L58" s="1"/>
    </row>
    <row r="59" spans="3:12" ht="70" x14ac:dyDescent="0.3">
      <c r="C59" s="37" t="s">
        <v>16</v>
      </c>
      <c r="D59" s="34" t="s">
        <v>110</v>
      </c>
      <c r="E59" s="42" t="s">
        <v>111</v>
      </c>
      <c r="F59" s="57"/>
      <c r="G59" s="111" t="s">
        <v>163</v>
      </c>
      <c r="H59" s="95"/>
      <c r="I59" s="41">
        <v>0</v>
      </c>
      <c r="J59" s="4" t="s">
        <v>112</v>
      </c>
      <c r="K59" s="1"/>
      <c r="L59" s="1"/>
    </row>
    <row r="60" spans="3:12" ht="28" x14ac:dyDescent="0.3">
      <c r="C60" s="37" t="s">
        <v>18</v>
      </c>
      <c r="D60" s="34" t="s">
        <v>113</v>
      </c>
      <c r="E60" s="42" t="s">
        <v>114</v>
      </c>
      <c r="F60" s="58"/>
      <c r="G60" s="107">
        <f>F60*I60</f>
        <v>0</v>
      </c>
      <c r="H60" s="106"/>
      <c r="I60" s="249">
        <v>4397</v>
      </c>
      <c r="K60" s="1"/>
      <c r="L60" s="1"/>
    </row>
    <row r="61" spans="3:12" ht="28" x14ac:dyDescent="0.3">
      <c r="C61" s="37" t="s">
        <v>20</v>
      </c>
      <c r="D61" s="34" t="s">
        <v>115</v>
      </c>
      <c r="E61" s="42" t="s">
        <v>39</v>
      </c>
      <c r="F61" s="58"/>
      <c r="G61" s="98"/>
      <c r="H61" s="95"/>
      <c r="K61" s="1"/>
      <c r="L61" s="1"/>
    </row>
    <row r="62" spans="3:12" x14ac:dyDescent="0.3">
      <c r="C62" s="37" t="s">
        <v>22</v>
      </c>
      <c r="D62" s="34" t="s">
        <v>116</v>
      </c>
      <c r="E62" s="43" t="s">
        <v>117</v>
      </c>
      <c r="F62" s="58"/>
      <c r="G62" s="99">
        <f>F62*I62</f>
        <v>0</v>
      </c>
      <c r="H62" s="95"/>
      <c r="I62" s="249">
        <v>1949.99</v>
      </c>
      <c r="J62" s="61"/>
      <c r="K62" s="1"/>
      <c r="L62" s="1"/>
    </row>
    <row r="63" spans="3:12" x14ac:dyDescent="0.3">
      <c r="C63" s="37" t="s">
        <v>24</v>
      </c>
      <c r="D63" s="34" t="s">
        <v>165</v>
      </c>
      <c r="E63" s="43" t="s">
        <v>117</v>
      </c>
      <c r="F63" s="58"/>
      <c r="G63" s="95"/>
      <c r="H63" s="99">
        <f>F63*I63</f>
        <v>0</v>
      </c>
      <c r="I63" s="249">
        <v>300.3</v>
      </c>
      <c r="J63" s="61"/>
      <c r="K63" s="1"/>
      <c r="L63" s="1"/>
    </row>
    <row r="64" spans="3:12" x14ac:dyDescent="0.3">
      <c r="C64" s="37" t="s">
        <v>26</v>
      </c>
      <c r="D64" s="34" t="s">
        <v>118</v>
      </c>
      <c r="E64" s="43" t="s">
        <v>119</v>
      </c>
      <c r="F64" s="58"/>
      <c r="G64" s="95"/>
      <c r="H64" s="99">
        <f>F64*I64</f>
        <v>0</v>
      </c>
      <c r="I64" s="249">
        <v>175.85</v>
      </c>
      <c r="J64" s="61"/>
      <c r="K64" s="1"/>
      <c r="L64" s="1"/>
    </row>
    <row r="65" spans="1:12" x14ac:dyDescent="0.3">
      <c r="C65" s="37" t="s">
        <v>28</v>
      </c>
      <c r="D65" s="34" t="s">
        <v>120</v>
      </c>
      <c r="E65" s="43" t="s">
        <v>117</v>
      </c>
      <c r="F65" s="58"/>
      <c r="G65" s="95"/>
      <c r="H65" s="99">
        <f>F65*I65</f>
        <v>0</v>
      </c>
      <c r="I65" s="249">
        <v>444.2</v>
      </c>
      <c r="J65" s="61"/>
      <c r="K65" s="1"/>
      <c r="L65" s="1"/>
    </row>
    <row r="66" spans="1:12" x14ac:dyDescent="0.3">
      <c r="C66" s="37" t="s">
        <v>48</v>
      </c>
      <c r="D66" s="34" t="s">
        <v>121</v>
      </c>
      <c r="E66" s="44" t="s">
        <v>122</v>
      </c>
      <c r="F66" s="58"/>
      <c r="G66" s="99">
        <f t="shared" ref="G66:G67" si="6">F66*I66</f>
        <v>0</v>
      </c>
      <c r="H66" s="95"/>
      <c r="I66" s="10">
        <v>3500</v>
      </c>
      <c r="K66" s="1"/>
      <c r="L66" s="1"/>
    </row>
    <row r="67" spans="1:12" x14ac:dyDescent="0.3">
      <c r="C67" s="37" t="s">
        <v>51</v>
      </c>
      <c r="D67" s="34" t="s">
        <v>123</v>
      </c>
      <c r="E67" s="50" t="s">
        <v>122</v>
      </c>
      <c r="F67" s="58"/>
      <c r="G67" s="100">
        <f t="shared" si="6"/>
        <v>0</v>
      </c>
      <c r="H67" s="95"/>
      <c r="I67" s="10">
        <v>1500</v>
      </c>
      <c r="K67" s="1"/>
      <c r="L67" s="1"/>
    </row>
    <row r="68" spans="1:12" x14ac:dyDescent="0.3">
      <c r="C68" s="37"/>
      <c r="D68" s="38"/>
      <c r="E68" s="53"/>
      <c r="F68" s="53">
        <v>1</v>
      </c>
      <c r="G68" s="95"/>
      <c r="H68" s="95"/>
      <c r="K68" s="1"/>
      <c r="L68" s="1"/>
    </row>
    <row r="69" spans="1:12" x14ac:dyDescent="0.3">
      <c r="C69" s="45"/>
      <c r="D69" s="46" t="s">
        <v>124</v>
      </c>
      <c r="E69" s="51"/>
      <c r="F69" s="52"/>
      <c r="G69" s="101">
        <f>SUM(G17:G21)+SUM(G23:G26)+SUM(G28:G29)+SUM(G32:G34)+SUM(G36:G37)+SUM(G40:G50)+SUM(G53:G56)+SUM(G58:G67)</f>
        <v>0</v>
      </c>
      <c r="H69" s="101">
        <f t="shared" ref="H69:J69" si="7">SUM(H17:H21)+SUM(H23:H26)+SUM(H28:H29)+SUM(H32:H34)+SUM(H36:H37)+SUM(H40:H50)+SUM(H53:H56)+SUM(H58:H67)</f>
        <v>0</v>
      </c>
      <c r="I69" s="39">
        <f t="shared" si="7"/>
        <v>33411.72</v>
      </c>
      <c r="J69" s="39">
        <f t="shared" si="7"/>
        <v>0</v>
      </c>
      <c r="K69" s="1"/>
      <c r="L69" s="1"/>
    </row>
    <row r="70" spans="1:12" hidden="1" x14ac:dyDescent="0.3">
      <c r="A70" s="1"/>
      <c r="C70" s="8"/>
      <c r="D70" s="8"/>
      <c r="E70" s="8"/>
      <c r="F70" s="1"/>
      <c r="G70" s="1"/>
      <c r="H70" s="1"/>
      <c r="I70" s="1"/>
      <c r="J70" s="1"/>
      <c r="K70" s="1"/>
      <c r="L70" s="1"/>
    </row>
    <row r="71" spans="1:12" hidden="1" x14ac:dyDescent="0.3">
      <c r="A71" s="1"/>
      <c r="C71" s="8"/>
      <c r="D71" s="8"/>
      <c r="E71" s="8"/>
      <c r="F71" s="1"/>
      <c r="G71" s="1"/>
      <c r="H71" s="1"/>
      <c r="I71" s="1"/>
      <c r="J71" s="1"/>
      <c r="K71" s="1"/>
      <c r="L71" s="1"/>
    </row>
  </sheetData>
  <sheetProtection selectLockedCells="1"/>
  <mergeCells count="21">
    <mergeCell ref="D51:H51"/>
    <mergeCell ref="E16:H16"/>
    <mergeCell ref="E30:H30"/>
    <mergeCell ref="E31:H31"/>
    <mergeCell ref="E35:H35"/>
    <mergeCell ref="F22:H22"/>
    <mergeCell ref="E14:H14"/>
    <mergeCell ref="E38:H38"/>
    <mergeCell ref="E13:H13"/>
    <mergeCell ref="E7:H7"/>
    <mergeCell ref="E8:H8"/>
    <mergeCell ref="E9:H9"/>
    <mergeCell ref="E10:H10"/>
    <mergeCell ref="E11:H11"/>
    <mergeCell ref="E12:H12"/>
    <mergeCell ref="E6:H6"/>
    <mergeCell ref="C1:E1"/>
    <mergeCell ref="C2:H2"/>
    <mergeCell ref="C3:H3"/>
    <mergeCell ref="C4:H4"/>
    <mergeCell ref="C5:H5"/>
  </mergeCells>
  <phoneticPr fontId="19" type="noConversion"/>
  <dataValidations count="3">
    <dataValidation type="list" allowBlank="1" showInputMessage="1" showErrorMessage="1" sqref="D44" xr:uid="{4D20F64E-FA83-433B-A66E-68E4553A9C51}">
      <formula1>$Q$3:$Q$16</formula1>
    </dataValidation>
    <dataValidation type="list" allowBlank="1" showInputMessage="1" showErrorMessage="1" sqref="E16" xr:uid="{91C85A1D-9E97-4718-B2FF-788BC12A5965}">
      <formula1>$I$1:$I$6</formula1>
    </dataValidation>
    <dataValidation type="list" allowBlank="1" showInputMessage="1" showErrorMessage="1" sqref="E14" xr:uid="{8B22A2A7-E9E9-4CA4-A01E-44F3A814B147}">
      <formula1>$J$1:$J$3</formula1>
    </dataValidation>
  </dataValidations>
  <pageMargins left="0.7" right="0.7" top="0.75" bottom="0.75" header="0.3" footer="0.3"/>
  <pageSetup paperSize="9" orientation="portrait" verticalDpi="0" r:id="rId1"/>
  <headerFooter>
    <oddHeader>&amp;C&amp;"Calibri"&amp;8&amp;K737373KCOM Commercial in Confidence&amp;1#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1D95-9D4E-408E-B071-C1DE7F73DE53}">
  <dimension ref="A1:Z63"/>
  <sheetViews>
    <sheetView showGridLines="0" zoomScale="70" zoomScaleNormal="70" workbookViewId="0">
      <selection activeCell="G34" sqref="G34"/>
    </sheetView>
  </sheetViews>
  <sheetFormatPr defaultColWidth="0" defaultRowHeight="0" customHeight="1" zeroHeight="1" x14ac:dyDescent="0.35"/>
  <cols>
    <col min="1" max="1" width="4" style="64" customWidth="1"/>
    <col min="2" max="2" width="6.1796875" style="82" customWidth="1"/>
    <col min="3" max="3" width="10.1796875" style="64" customWidth="1"/>
    <col min="4" max="4" width="9.1796875" style="64" customWidth="1"/>
    <col min="5" max="5" width="8.453125" style="64" bestFit="1" customWidth="1"/>
    <col min="6" max="6" width="19.81640625" style="64" customWidth="1"/>
    <col min="7" max="7" width="15.1796875" style="64" customWidth="1"/>
    <col min="8" max="8" width="14.453125" style="64" customWidth="1"/>
    <col min="9" max="9" width="81.81640625" style="64" customWidth="1"/>
    <col min="10" max="10" width="49.1796875" style="64" customWidth="1"/>
    <col min="11" max="11" width="10.81640625" style="64" customWidth="1"/>
    <col min="12" max="12" width="35.1796875" style="64" customWidth="1"/>
    <col min="13" max="13" width="22.81640625" style="64" customWidth="1"/>
    <col min="14" max="14" width="4" style="64" customWidth="1"/>
    <col min="15" max="15" width="40.81640625" style="64" hidden="1" customWidth="1"/>
    <col min="16" max="16" width="37.81640625" style="64" hidden="1" customWidth="1"/>
    <col min="17" max="17" width="44" style="64" hidden="1" customWidth="1"/>
    <col min="18" max="26" width="0" style="64" hidden="1" customWidth="1"/>
    <col min="27" max="16384" width="9.1796875" style="64" hidden="1"/>
  </cols>
  <sheetData>
    <row r="1" spans="1:21" ht="15" thickBot="1" x14ac:dyDescent="0.4">
      <c r="A1" s="63"/>
      <c r="B1" s="63"/>
      <c r="C1" s="63"/>
      <c r="D1" s="63"/>
      <c r="E1" s="63"/>
      <c r="F1" s="63"/>
      <c r="G1" s="63"/>
      <c r="H1" s="63"/>
      <c r="I1" s="63"/>
      <c r="J1" s="63"/>
      <c r="K1" s="63"/>
      <c r="L1" s="63"/>
      <c r="M1" s="63"/>
      <c r="N1" s="63"/>
    </row>
    <row r="2" spans="1:21" ht="14.5" x14ac:dyDescent="0.35">
      <c r="A2" s="63"/>
      <c r="B2" s="65"/>
      <c r="C2" s="66"/>
      <c r="D2" s="66"/>
      <c r="E2" s="66"/>
      <c r="F2" s="66"/>
      <c r="G2" s="66"/>
      <c r="H2" s="66"/>
      <c r="I2" s="66"/>
      <c r="J2" s="66"/>
      <c r="K2" s="66"/>
      <c r="L2" s="66"/>
      <c r="M2" s="67"/>
      <c r="N2" s="63"/>
      <c r="P2" s="64" t="s">
        <v>135</v>
      </c>
    </row>
    <row r="3" spans="1:21" ht="14.5" x14ac:dyDescent="0.35">
      <c r="A3" s="63"/>
      <c r="B3" s="68"/>
      <c r="M3" s="69"/>
      <c r="N3" s="63"/>
      <c r="P3" s="64" t="s">
        <v>136</v>
      </c>
      <c r="R3" s="64" t="s">
        <v>137</v>
      </c>
      <c r="S3" s="64" t="s">
        <v>138</v>
      </c>
    </row>
    <row r="4" spans="1:21" ht="14.5" x14ac:dyDescent="0.35">
      <c r="A4" s="63"/>
      <c r="B4" s="68"/>
      <c r="M4" s="69"/>
      <c r="N4" s="63"/>
    </row>
    <row r="5" spans="1:21" ht="14.5" x14ac:dyDescent="0.35">
      <c r="A5" s="63"/>
      <c r="B5" s="68"/>
      <c r="M5" s="69"/>
      <c r="N5" s="63"/>
      <c r="P5" s="64" t="s">
        <v>139</v>
      </c>
      <c r="Q5" s="64" t="s">
        <v>140</v>
      </c>
      <c r="R5" s="64">
        <v>2000</v>
      </c>
      <c r="S5" s="64">
        <v>8</v>
      </c>
      <c r="U5" s="64" t="s">
        <v>141</v>
      </c>
    </row>
    <row r="6" spans="1:21" ht="14.5" x14ac:dyDescent="0.35">
      <c r="A6" s="63"/>
      <c r="B6" s="68"/>
      <c r="M6" s="69"/>
      <c r="N6" s="63"/>
      <c r="P6" s="64" t="s">
        <v>142</v>
      </c>
      <c r="Q6" s="64" t="s">
        <v>143</v>
      </c>
      <c r="R6" s="64">
        <v>2150</v>
      </c>
      <c r="S6" s="64">
        <v>8</v>
      </c>
      <c r="U6" s="64" t="s">
        <v>144</v>
      </c>
    </row>
    <row r="7" spans="1:21" ht="15" thickBot="1" x14ac:dyDescent="0.4">
      <c r="A7" s="63"/>
      <c r="B7" s="68"/>
      <c r="M7" s="69"/>
      <c r="N7" s="63"/>
      <c r="Q7" s="64" t="s">
        <v>145</v>
      </c>
      <c r="R7" s="64">
        <v>835</v>
      </c>
      <c r="S7" s="64">
        <v>8</v>
      </c>
    </row>
    <row r="8" spans="1:21" ht="14.5" customHeight="1" x14ac:dyDescent="0.35">
      <c r="A8" s="63"/>
      <c r="B8" s="68"/>
      <c r="E8" s="85" t="s">
        <v>146</v>
      </c>
      <c r="F8" s="85"/>
      <c r="G8" s="183" t="s">
        <v>147</v>
      </c>
      <c r="H8" s="184"/>
      <c r="I8" s="185"/>
      <c r="M8" s="69"/>
      <c r="N8" s="63"/>
      <c r="Q8" s="64" t="s">
        <v>148</v>
      </c>
      <c r="R8" s="64">
        <v>1035</v>
      </c>
      <c r="S8" s="64">
        <v>8</v>
      </c>
    </row>
    <row r="9" spans="1:21" ht="14.5" customHeight="1" x14ac:dyDescent="0.35">
      <c r="A9" s="63"/>
      <c r="B9" s="68"/>
      <c r="G9" s="196"/>
      <c r="H9" s="197"/>
      <c r="I9" s="198"/>
      <c r="M9" s="69"/>
      <c r="N9" s="63"/>
      <c r="P9" s="64" t="s">
        <v>0</v>
      </c>
    </row>
    <row r="10" spans="1:21" ht="14.5" customHeight="1" x14ac:dyDescent="0.35">
      <c r="A10" s="63"/>
      <c r="B10" s="68"/>
      <c r="G10" s="199" t="s">
        <v>17</v>
      </c>
      <c r="H10" s="200"/>
      <c r="I10" s="201"/>
      <c r="M10" s="69"/>
      <c r="N10" s="63"/>
      <c r="P10" s="64" t="s">
        <v>3</v>
      </c>
    </row>
    <row r="11" spans="1:21" ht="14.5" customHeight="1" x14ac:dyDescent="0.35">
      <c r="A11" s="63"/>
      <c r="B11" s="68"/>
      <c r="G11" s="196"/>
      <c r="H11" s="197"/>
      <c r="I11" s="198"/>
      <c r="M11" s="69"/>
      <c r="N11" s="63"/>
      <c r="P11" s="64" t="s">
        <v>6</v>
      </c>
    </row>
    <row r="12" spans="1:21" ht="14.5" customHeight="1" x14ac:dyDescent="0.35">
      <c r="A12" s="63"/>
      <c r="B12" s="68"/>
      <c r="G12" s="199" t="s">
        <v>149</v>
      </c>
      <c r="H12" s="200"/>
      <c r="I12" s="201"/>
      <c r="M12" s="69"/>
      <c r="N12" s="63"/>
      <c r="P12" s="64" t="s">
        <v>8</v>
      </c>
    </row>
    <row r="13" spans="1:21" ht="14.5" customHeight="1" x14ac:dyDescent="0.35">
      <c r="A13" s="63"/>
      <c r="B13" s="68"/>
      <c r="G13" s="196"/>
      <c r="H13" s="197"/>
      <c r="I13" s="198"/>
      <c r="M13" s="69"/>
      <c r="N13" s="63"/>
      <c r="P13" s="64" t="s">
        <v>12</v>
      </c>
    </row>
    <row r="14" spans="1:21" ht="14.5" customHeight="1" x14ac:dyDescent="0.35">
      <c r="A14" s="63"/>
      <c r="B14" s="68"/>
      <c r="G14" s="199" t="s">
        <v>150</v>
      </c>
      <c r="H14" s="200"/>
      <c r="I14" s="201"/>
      <c r="M14" s="69"/>
      <c r="N14" s="63"/>
    </row>
    <row r="15" spans="1:21" ht="14.5" customHeight="1" thickBot="1" x14ac:dyDescent="0.4">
      <c r="A15" s="63"/>
      <c r="B15" s="68"/>
      <c r="G15" s="204"/>
      <c r="H15" s="205"/>
      <c r="I15" s="206"/>
      <c r="M15" s="69"/>
      <c r="N15" s="63"/>
    </row>
    <row r="16" spans="1:21" ht="14.5" x14ac:dyDescent="0.35">
      <c r="A16" s="63"/>
      <c r="B16" s="68"/>
      <c r="M16" s="69"/>
      <c r="N16" s="63"/>
    </row>
    <row r="17" spans="1:26" ht="14.5" x14ac:dyDescent="0.35">
      <c r="A17" s="63"/>
      <c r="B17" s="68"/>
      <c r="M17" s="69"/>
      <c r="N17" s="63"/>
    </row>
    <row r="18" spans="1:26" ht="14.5" x14ac:dyDescent="0.35">
      <c r="A18" s="63"/>
      <c r="B18" s="68"/>
      <c r="M18" s="69"/>
      <c r="N18" s="63"/>
    </row>
    <row r="19" spans="1:26" ht="14.5" x14ac:dyDescent="0.35">
      <c r="A19" s="63"/>
      <c r="B19" s="68"/>
      <c r="E19" s="186" t="s">
        <v>151</v>
      </c>
      <c r="F19" s="186"/>
      <c r="G19" s="187"/>
      <c r="H19" s="70"/>
      <c r="I19" s="73"/>
      <c r="J19" s="70"/>
      <c r="K19" s="70"/>
      <c r="L19" s="70"/>
      <c r="M19" s="72"/>
      <c r="N19" s="63"/>
      <c r="R19" s="71"/>
      <c r="S19" s="71"/>
      <c r="T19" s="71"/>
      <c r="U19" s="71"/>
      <c r="V19" s="71"/>
      <c r="W19" s="71"/>
      <c r="X19" s="71"/>
      <c r="Y19" s="71"/>
      <c r="Z19" s="71"/>
    </row>
    <row r="20" spans="1:26" ht="14.5" customHeight="1" x14ac:dyDescent="0.35">
      <c r="A20" s="63"/>
      <c r="B20" s="68"/>
      <c r="C20" s="202" t="s">
        <v>152</v>
      </c>
      <c r="D20" s="203"/>
      <c r="E20" s="194" t="s">
        <v>153</v>
      </c>
      <c r="F20" s="192" t="s">
        <v>154</v>
      </c>
      <c r="G20" s="192" t="s">
        <v>155</v>
      </c>
      <c r="H20" s="192" t="s">
        <v>156</v>
      </c>
      <c r="I20" s="207" t="s">
        <v>157</v>
      </c>
      <c r="J20" s="190" t="s">
        <v>158</v>
      </c>
      <c r="K20" s="190" t="s">
        <v>159</v>
      </c>
      <c r="L20" s="188" t="s">
        <v>160</v>
      </c>
      <c r="M20" s="74"/>
      <c r="N20" s="63"/>
      <c r="R20" s="71"/>
      <c r="S20" s="71"/>
      <c r="T20" s="71"/>
      <c r="U20" s="71"/>
      <c r="V20" s="71"/>
      <c r="W20" s="71"/>
      <c r="X20" s="71"/>
      <c r="Y20" s="71"/>
      <c r="Z20" s="71"/>
    </row>
    <row r="21" spans="1:26" ht="14.5" customHeight="1" x14ac:dyDescent="0.35">
      <c r="A21" s="63"/>
      <c r="B21" s="68"/>
      <c r="C21" s="87" t="s">
        <v>137</v>
      </c>
      <c r="D21" s="87" t="s">
        <v>161</v>
      </c>
      <c r="E21" s="195"/>
      <c r="F21" s="193"/>
      <c r="G21" s="193"/>
      <c r="H21" s="193"/>
      <c r="I21" s="208"/>
      <c r="J21" s="191"/>
      <c r="K21" s="191"/>
      <c r="L21" s="189"/>
      <c r="M21" s="74"/>
      <c r="N21" s="63"/>
      <c r="R21" s="71"/>
      <c r="S21" s="71"/>
      <c r="T21" s="71"/>
      <c r="U21" s="71"/>
      <c r="V21" s="71"/>
      <c r="W21" s="71"/>
      <c r="X21" s="71"/>
      <c r="Y21" s="71"/>
      <c r="Z21" s="71"/>
    </row>
    <row r="22" spans="1:26" ht="14.5" x14ac:dyDescent="0.35">
      <c r="A22" s="63"/>
      <c r="B22" s="86" t="str">
        <f>CONCATENATE(F22,G22)</f>
        <v/>
      </c>
      <c r="C22" s="92" t="str">
        <f>IFERROR(VLOOKUP($B22,$Q$5:$S$8,2,FALSE),"")</f>
        <v/>
      </c>
      <c r="D22" s="92" t="str">
        <f>IFERROR(VLOOKUP($B22,$Q$5:$S$8,3,FALSE),"")</f>
        <v/>
      </c>
      <c r="E22" s="91">
        <v>1</v>
      </c>
      <c r="F22" s="90"/>
      <c r="G22" s="75"/>
      <c r="H22" s="90" t="s">
        <v>0</v>
      </c>
      <c r="I22" s="89"/>
      <c r="J22" s="89"/>
      <c r="K22" s="90"/>
      <c r="L22" s="89"/>
      <c r="M22" s="72"/>
      <c r="N22" s="63"/>
      <c r="R22" s="71"/>
      <c r="S22" s="71"/>
      <c r="T22" s="71"/>
      <c r="U22" s="71"/>
      <c r="V22" s="71"/>
      <c r="W22" s="71"/>
      <c r="X22" s="71"/>
      <c r="Y22" s="71"/>
      <c r="Z22" s="71"/>
    </row>
    <row r="23" spans="1:26" ht="14.5" x14ac:dyDescent="0.35">
      <c r="A23" s="63"/>
      <c r="B23" s="86" t="str">
        <f t="shared" ref="B23:B41" si="0">CONCATENATE(F23,G23)</f>
        <v/>
      </c>
      <c r="C23" s="92" t="str">
        <f t="shared" ref="C23:C41" si="1">IFERROR(VLOOKUP($B23,$Q$5:$S$8,2,FALSE),"")</f>
        <v/>
      </c>
      <c r="D23" s="92" t="str">
        <f t="shared" ref="D23:D41" si="2">IFERROR(VLOOKUP($B23,$Q$5:$S$8,3,FALSE),"")</f>
        <v/>
      </c>
      <c r="E23" s="91">
        <v>2</v>
      </c>
      <c r="F23" s="90"/>
      <c r="G23" s="75"/>
      <c r="H23" s="90"/>
      <c r="I23" s="89"/>
      <c r="J23" s="89"/>
      <c r="K23" s="90"/>
      <c r="L23" s="89"/>
      <c r="M23" s="72"/>
      <c r="N23" s="63"/>
      <c r="R23" s="71"/>
      <c r="S23" s="71"/>
      <c r="T23" s="71"/>
      <c r="U23" s="71"/>
      <c r="V23" s="71"/>
      <c r="W23" s="71"/>
      <c r="X23" s="71"/>
      <c r="Y23" s="71"/>
      <c r="Z23" s="71"/>
    </row>
    <row r="24" spans="1:26" ht="14.5" x14ac:dyDescent="0.35">
      <c r="A24" s="63"/>
      <c r="B24" s="86" t="str">
        <f t="shared" si="0"/>
        <v/>
      </c>
      <c r="C24" s="92" t="str">
        <f t="shared" si="1"/>
        <v/>
      </c>
      <c r="D24" s="92" t="str">
        <f t="shared" si="2"/>
        <v/>
      </c>
      <c r="E24" s="91">
        <v>3</v>
      </c>
      <c r="F24" s="90"/>
      <c r="G24" s="75"/>
      <c r="H24" s="90"/>
      <c r="I24" s="89"/>
      <c r="J24" s="89"/>
      <c r="K24" s="90"/>
      <c r="L24" s="89"/>
      <c r="M24" s="72"/>
      <c r="N24" s="63"/>
      <c r="R24" s="71"/>
      <c r="S24" s="71"/>
      <c r="T24" s="71"/>
      <c r="U24" s="71"/>
      <c r="V24" s="71"/>
      <c r="W24" s="71"/>
      <c r="X24" s="71"/>
      <c r="Y24" s="71"/>
      <c r="Z24" s="71"/>
    </row>
    <row r="25" spans="1:26" ht="14.5" x14ac:dyDescent="0.35">
      <c r="A25" s="63"/>
      <c r="B25" s="86" t="str">
        <f t="shared" si="0"/>
        <v/>
      </c>
      <c r="C25" s="92" t="str">
        <f t="shared" si="1"/>
        <v/>
      </c>
      <c r="D25" s="92" t="str">
        <f t="shared" si="2"/>
        <v/>
      </c>
      <c r="E25" s="91">
        <v>4</v>
      </c>
      <c r="F25" s="90"/>
      <c r="G25" s="75"/>
      <c r="H25" s="90"/>
      <c r="I25" s="89"/>
      <c r="J25" s="89"/>
      <c r="K25" s="90"/>
      <c r="L25" s="89"/>
      <c r="M25" s="72"/>
      <c r="N25" s="63"/>
      <c r="R25" s="71"/>
      <c r="S25" s="71"/>
      <c r="T25" s="71"/>
      <c r="U25" s="71"/>
      <c r="V25" s="71"/>
      <c r="W25" s="71"/>
      <c r="X25" s="71"/>
      <c r="Y25" s="71"/>
      <c r="Z25" s="71"/>
    </row>
    <row r="26" spans="1:26" ht="14.5" x14ac:dyDescent="0.35">
      <c r="A26" s="63"/>
      <c r="B26" s="86" t="str">
        <f t="shared" si="0"/>
        <v/>
      </c>
      <c r="C26" s="92" t="str">
        <f t="shared" si="1"/>
        <v/>
      </c>
      <c r="D26" s="92" t="str">
        <f t="shared" si="2"/>
        <v/>
      </c>
      <c r="E26" s="91">
        <v>5</v>
      </c>
      <c r="F26" s="90"/>
      <c r="G26" s="75"/>
      <c r="H26" s="90"/>
      <c r="I26" s="89"/>
      <c r="J26" s="89"/>
      <c r="K26" s="90"/>
      <c r="L26" s="89"/>
      <c r="M26" s="72"/>
      <c r="N26" s="63"/>
      <c r="R26" s="71"/>
      <c r="S26" s="71"/>
      <c r="T26" s="71"/>
      <c r="U26" s="71"/>
      <c r="V26" s="71"/>
      <c r="W26" s="71"/>
      <c r="X26" s="71"/>
      <c r="Y26" s="71"/>
      <c r="Z26" s="71"/>
    </row>
    <row r="27" spans="1:26" ht="14.5" x14ac:dyDescent="0.35">
      <c r="A27" s="63"/>
      <c r="B27" s="86" t="str">
        <f t="shared" si="0"/>
        <v/>
      </c>
      <c r="C27" s="92" t="str">
        <f t="shared" si="1"/>
        <v/>
      </c>
      <c r="D27" s="92" t="str">
        <f t="shared" si="2"/>
        <v/>
      </c>
      <c r="E27" s="91">
        <v>6</v>
      </c>
      <c r="F27" s="90"/>
      <c r="G27" s="75"/>
      <c r="H27" s="90"/>
      <c r="I27" s="89"/>
      <c r="J27" s="89"/>
      <c r="K27" s="90"/>
      <c r="L27" s="89"/>
      <c r="M27" s="72"/>
      <c r="N27" s="63"/>
      <c r="R27" s="71"/>
      <c r="S27" s="71"/>
      <c r="T27" s="71"/>
      <c r="U27" s="71"/>
      <c r="V27" s="71"/>
      <c r="W27" s="71"/>
      <c r="X27" s="71"/>
      <c r="Y27" s="71"/>
      <c r="Z27" s="71"/>
    </row>
    <row r="28" spans="1:26" ht="14.5" x14ac:dyDescent="0.35">
      <c r="A28" s="63"/>
      <c r="B28" s="86" t="str">
        <f t="shared" si="0"/>
        <v/>
      </c>
      <c r="C28" s="92" t="str">
        <f t="shared" si="1"/>
        <v/>
      </c>
      <c r="D28" s="92" t="str">
        <f t="shared" si="2"/>
        <v/>
      </c>
      <c r="E28" s="91">
        <v>7</v>
      </c>
      <c r="F28" s="90"/>
      <c r="G28" s="75"/>
      <c r="H28" s="90"/>
      <c r="I28" s="89"/>
      <c r="J28" s="89"/>
      <c r="K28" s="90"/>
      <c r="L28" s="89"/>
      <c r="M28" s="72"/>
      <c r="N28" s="63"/>
      <c r="R28" s="76"/>
      <c r="S28" s="71"/>
      <c r="T28" s="71"/>
      <c r="U28" s="71"/>
      <c r="V28" s="71"/>
      <c r="W28" s="71"/>
      <c r="X28" s="71"/>
      <c r="Y28" s="71"/>
      <c r="Z28" s="71"/>
    </row>
    <row r="29" spans="1:26" ht="14.5" x14ac:dyDescent="0.35">
      <c r="A29" s="63"/>
      <c r="B29" s="86" t="str">
        <f t="shared" si="0"/>
        <v/>
      </c>
      <c r="C29" s="92" t="str">
        <f t="shared" si="1"/>
        <v/>
      </c>
      <c r="D29" s="92" t="str">
        <f t="shared" si="2"/>
        <v/>
      </c>
      <c r="E29" s="91">
        <v>8</v>
      </c>
      <c r="F29" s="90"/>
      <c r="G29" s="75"/>
      <c r="H29" s="90"/>
      <c r="I29" s="89"/>
      <c r="J29" s="89"/>
      <c r="K29" s="90"/>
      <c r="L29" s="89"/>
      <c r="M29" s="72"/>
      <c r="N29" s="63"/>
      <c r="R29" s="71"/>
      <c r="S29" s="71"/>
      <c r="T29" s="71"/>
      <c r="U29" s="71"/>
      <c r="V29" s="71"/>
      <c r="W29" s="71"/>
      <c r="X29" s="71"/>
      <c r="Y29" s="71"/>
      <c r="Z29" s="71"/>
    </row>
    <row r="30" spans="1:26" ht="14.5" x14ac:dyDescent="0.35">
      <c r="A30" s="63"/>
      <c r="B30" s="86" t="str">
        <f t="shared" si="0"/>
        <v/>
      </c>
      <c r="C30" s="92" t="str">
        <f t="shared" si="1"/>
        <v/>
      </c>
      <c r="D30" s="92" t="str">
        <f t="shared" si="2"/>
        <v/>
      </c>
      <c r="E30" s="91">
        <v>9</v>
      </c>
      <c r="F30" s="90"/>
      <c r="G30" s="75"/>
      <c r="H30" s="90"/>
      <c r="I30" s="89"/>
      <c r="J30" s="89"/>
      <c r="K30" s="90"/>
      <c r="L30" s="89"/>
      <c r="M30" s="72"/>
      <c r="N30" s="63"/>
      <c r="R30" s="71"/>
      <c r="S30" s="71"/>
      <c r="T30" s="71"/>
      <c r="U30" s="71"/>
      <c r="V30" s="71"/>
      <c r="W30" s="71"/>
      <c r="X30" s="71"/>
      <c r="Y30" s="71"/>
      <c r="Z30" s="71"/>
    </row>
    <row r="31" spans="1:26" ht="14.5" x14ac:dyDescent="0.35">
      <c r="A31" s="63"/>
      <c r="B31" s="86" t="str">
        <f t="shared" si="0"/>
        <v/>
      </c>
      <c r="C31" s="92" t="str">
        <f t="shared" si="1"/>
        <v/>
      </c>
      <c r="D31" s="92" t="str">
        <f t="shared" si="2"/>
        <v/>
      </c>
      <c r="E31" s="91">
        <v>10</v>
      </c>
      <c r="F31" s="90"/>
      <c r="G31" s="75"/>
      <c r="H31" s="90"/>
      <c r="I31" s="89"/>
      <c r="J31" s="89"/>
      <c r="K31" s="90"/>
      <c r="L31" s="89"/>
      <c r="M31" s="72"/>
      <c r="N31" s="63"/>
      <c r="R31" s="71"/>
      <c r="S31" s="71"/>
      <c r="T31" s="71"/>
      <c r="U31" s="71"/>
      <c r="V31" s="71"/>
      <c r="W31" s="71"/>
      <c r="X31" s="71"/>
      <c r="Y31" s="71"/>
      <c r="Z31" s="71"/>
    </row>
    <row r="32" spans="1:26" ht="14.5" x14ac:dyDescent="0.35">
      <c r="A32" s="63"/>
      <c r="B32" s="86" t="str">
        <f t="shared" si="0"/>
        <v/>
      </c>
      <c r="C32" s="92" t="str">
        <f t="shared" si="1"/>
        <v/>
      </c>
      <c r="D32" s="92" t="str">
        <f t="shared" si="2"/>
        <v/>
      </c>
      <c r="E32" s="91">
        <v>11</v>
      </c>
      <c r="F32" s="90"/>
      <c r="G32" s="75"/>
      <c r="H32" s="90"/>
      <c r="I32" s="89"/>
      <c r="J32" s="89"/>
      <c r="K32" s="90"/>
      <c r="L32" s="89"/>
      <c r="M32" s="72"/>
      <c r="N32" s="63"/>
      <c r="R32" s="71"/>
      <c r="S32" s="71"/>
      <c r="T32" s="71"/>
      <c r="U32" s="71"/>
      <c r="V32" s="71"/>
      <c r="W32" s="71"/>
      <c r="X32" s="71"/>
      <c r="Y32" s="71"/>
      <c r="Z32" s="71"/>
    </row>
    <row r="33" spans="1:26" ht="14.5" x14ac:dyDescent="0.35">
      <c r="A33" s="63"/>
      <c r="B33" s="86" t="str">
        <f t="shared" si="0"/>
        <v/>
      </c>
      <c r="C33" s="92" t="str">
        <f t="shared" si="1"/>
        <v/>
      </c>
      <c r="D33" s="92" t="str">
        <f t="shared" si="2"/>
        <v/>
      </c>
      <c r="E33" s="91">
        <v>12</v>
      </c>
      <c r="F33" s="90"/>
      <c r="G33" s="75"/>
      <c r="H33" s="90"/>
      <c r="I33" s="89"/>
      <c r="J33" s="89"/>
      <c r="K33" s="90"/>
      <c r="L33" s="89"/>
      <c r="M33" s="72"/>
      <c r="N33" s="63"/>
      <c r="R33" s="77"/>
      <c r="S33" s="71"/>
      <c r="T33" s="71"/>
      <c r="U33" s="71"/>
      <c r="V33" s="71"/>
      <c r="W33" s="71"/>
      <c r="X33" s="71"/>
      <c r="Y33" s="71"/>
      <c r="Z33" s="71"/>
    </row>
    <row r="34" spans="1:26" ht="14.5" x14ac:dyDescent="0.35">
      <c r="A34" s="63"/>
      <c r="B34" s="86" t="str">
        <f t="shared" si="0"/>
        <v/>
      </c>
      <c r="C34" s="92" t="str">
        <f t="shared" si="1"/>
        <v/>
      </c>
      <c r="D34" s="92" t="str">
        <f t="shared" si="2"/>
        <v/>
      </c>
      <c r="E34" s="91">
        <v>13</v>
      </c>
      <c r="F34" s="90"/>
      <c r="G34" s="75"/>
      <c r="H34" s="90"/>
      <c r="I34" s="89"/>
      <c r="J34" s="89"/>
      <c r="K34" s="90"/>
      <c r="L34" s="89"/>
      <c r="M34" s="72"/>
      <c r="N34" s="63"/>
      <c r="R34" s="71"/>
      <c r="S34" s="71"/>
      <c r="T34" s="71"/>
      <c r="U34" s="71"/>
      <c r="V34" s="71"/>
      <c r="W34" s="71"/>
      <c r="X34" s="71"/>
      <c r="Y34" s="71"/>
      <c r="Z34" s="71"/>
    </row>
    <row r="35" spans="1:26" ht="14.5" x14ac:dyDescent="0.35">
      <c r="A35" s="63"/>
      <c r="B35" s="86" t="str">
        <f t="shared" si="0"/>
        <v/>
      </c>
      <c r="C35" s="92" t="str">
        <f t="shared" si="1"/>
        <v/>
      </c>
      <c r="D35" s="92" t="str">
        <f t="shared" si="2"/>
        <v/>
      </c>
      <c r="E35" s="91">
        <v>14</v>
      </c>
      <c r="F35" s="90"/>
      <c r="G35" s="75"/>
      <c r="H35" s="90"/>
      <c r="I35" s="89"/>
      <c r="J35" s="89"/>
      <c r="K35" s="90"/>
      <c r="L35" s="89"/>
      <c r="M35" s="72"/>
      <c r="N35" s="63"/>
      <c r="R35" s="71"/>
      <c r="S35" s="71"/>
      <c r="T35" s="71"/>
      <c r="U35" s="71"/>
      <c r="V35" s="71"/>
      <c r="W35" s="71"/>
      <c r="X35" s="71"/>
      <c r="Y35" s="71"/>
      <c r="Z35" s="71"/>
    </row>
    <row r="36" spans="1:26" ht="14.5" x14ac:dyDescent="0.35">
      <c r="A36" s="63"/>
      <c r="B36" s="86" t="str">
        <f t="shared" si="0"/>
        <v/>
      </c>
      <c r="C36" s="92" t="str">
        <f t="shared" si="1"/>
        <v/>
      </c>
      <c r="D36" s="92" t="str">
        <f t="shared" si="2"/>
        <v/>
      </c>
      <c r="E36" s="91">
        <v>15</v>
      </c>
      <c r="F36" s="90"/>
      <c r="G36" s="75"/>
      <c r="H36" s="90"/>
      <c r="I36" s="89"/>
      <c r="J36" s="89"/>
      <c r="K36" s="90"/>
      <c r="L36" s="89"/>
      <c r="M36" s="72"/>
      <c r="N36" s="63"/>
      <c r="R36" s="71"/>
      <c r="S36" s="71"/>
      <c r="T36" s="71"/>
      <c r="U36" s="71"/>
      <c r="V36" s="71"/>
      <c r="W36" s="71"/>
      <c r="X36" s="71"/>
      <c r="Y36" s="71"/>
      <c r="Z36" s="71"/>
    </row>
    <row r="37" spans="1:26" ht="14.5" x14ac:dyDescent="0.35">
      <c r="A37" s="63"/>
      <c r="B37" s="86" t="str">
        <f t="shared" si="0"/>
        <v/>
      </c>
      <c r="C37" s="92" t="str">
        <f t="shared" si="1"/>
        <v/>
      </c>
      <c r="D37" s="92" t="str">
        <f t="shared" si="2"/>
        <v/>
      </c>
      <c r="E37" s="91">
        <v>16</v>
      </c>
      <c r="F37" s="90"/>
      <c r="G37" s="75"/>
      <c r="H37" s="90"/>
      <c r="I37" s="89"/>
      <c r="J37" s="89"/>
      <c r="K37" s="90"/>
      <c r="L37" s="89"/>
      <c r="M37" s="72"/>
      <c r="N37" s="63"/>
      <c r="R37" s="71"/>
      <c r="S37" s="71"/>
      <c r="T37" s="71"/>
      <c r="U37" s="71"/>
      <c r="V37" s="71"/>
      <c r="W37" s="71"/>
      <c r="X37" s="71"/>
      <c r="Y37" s="71"/>
      <c r="Z37" s="71"/>
    </row>
    <row r="38" spans="1:26" ht="14.5" x14ac:dyDescent="0.35">
      <c r="A38" s="63"/>
      <c r="B38" s="86" t="str">
        <f t="shared" si="0"/>
        <v/>
      </c>
      <c r="C38" s="92" t="str">
        <f t="shared" si="1"/>
        <v/>
      </c>
      <c r="D38" s="92" t="str">
        <f t="shared" si="2"/>
        <v/>
      </c>
      <c r="E38" s="91">
        <v>17</v>
      </c>
      <c r="F38" s="90"/>
      <c r="G38" s="75"/>
      <c r="H38" s="90"/>
      <c r="I38" s="89"/>
      <c r="J38" s="89"/>
      <c r="K38" s="90"/>
      <c r="L38" s="89"/>
      <c r="M38" s="72"/>
      <c r="N38" s="63"/>
      <c r="R38" s="71"/>
      <c r="S38" s="71"/>
      <c r="T38" s="71"/>
      <c r="U38" s="71"/>
      <c r="V38" s="71"/>
      <c r="W38" s="71"/>
      <c r="X38" s="71"/>
      <c r="Y38" s="71"/>
      <c r="Z38" s="71"/>
    </row>
    <row r="39" spans="1:26" ht="14.5" x14ac:dyDescent="0.35">
      <c r="A39" s="63"/>
      <c r="B39" s="86" t="str">
        <f t="shared" si="0"/>
        <v/>
      </c>
      <c r="C39" s="92" t="str">
        <f t="shared" si="1"/>
        <v/>
      </c>
      <c r="D39" s="92" t="str">
        <f t="shared" si="2"/>
        <v/>
      </c>
      <c r="E39" s="91">
        <v>18</v>
      </c>
      <c r="F39" s="90"/>
      <c r="G39" s="75"/>
      <c r="H39" s="90"/>
      <c r="I39" s="89"/>
      <c r="J39" s="89"/>
      <c r="K39" s="90"/>
      <c r="L39" s="89"/>
      <c r="M39" s="72"/>
      <c r="N39" s="63"/>
      <c r="R39" s="71"/>
      <c r="S39" s="71"/>
      <c r="T39" s="71"/>
      <c r="U39" s="71"/>
      <c r="V39" s="71"/>
      <c r="W39" s="71"/>
      <c r="X39" s="71"/>
      <c r="Y39" s="71"/>
      <c r="Z39" s="71"/>
    </row>
    <row r="40" spans="1:26" ht="14.5" x14ac:dyDescent="0.35">
      <c r="A40" s="63"/>
      <c r="B40" s="86" t="str">
        <f t="shared" si="0"/>
        <v/>
      </c>
      <c r="C40" s="92" t="str">
        <f t="shared" si="1"/>
        <v/>
      </c>
      <c r="D40" s="92" t="str">
        <f t="shared" si="2"/>
        <v/>
      </c>
      <c r="E40" s="91">
        <v>19</v>
      </c>
      <c r="F40" s="90"/>
      <c r="G40" s="75"/>
      <c r="H40" s="90"/>
      <c r="I40" s="89"/>
      <c r="J40" s="89"/>
      <c r="K40" s="90"/>
      <c r="L40" s="89"/>
      <c r="M40" s="72"/>
      <c r="N40" s="63"/>
      <c r="R40" s="71"/>
      <c r="S40" s="71"/>
      <c r="T40" s="71"/>
      <c r="U40" s="71"/>
      <c r="V40" s="71"/>
      <c r="W40" s="71"/>
      <c r="X40" s="71"/>
      <c r="Y40" s="71"/>
      <c r="Z40" s="71"/>
    </row>
    <row r="41" spans="1:26" ht="14.5" x14ac:dyDescent="0.35">
      <c r="A41" s="63"/>
      <c r="B41" s="86" t="str">
        <f t="shared" si="0"/>
        <v/>
      </c>
      <c r="C41" s="92" t="str">
        <f t="shared" si="1"/>
        <v/>
      </c>
      <c r="D41" s="92" t="str">
        <f t="shared" si="2"/>
        <v/>
      </c>
      <c r="E41" s="91">
        <v>20</v>
      </c>
      <c r="F41" s="90"/>
      <c r="G41" s="75"/>
      <c r="H41" s="90"/>
      <c r="I41" s="89"/>
      <c r="J41" s="89"/>
      <c r="K41" s="90"/>
      <c r="L41" s="89"/>
      <c r="M41" s="72"/>
      <c r="N41" s="63"/>
      <c r="R41" s="71"/>
      <c r="S41" s="71"/>
      <c r="T41" s="71"/>
      <c r="U41" s="71"/>
      <c r="V41" s="71"/>
      <c r="W41" s="71"/>
      <c r="X41" s="71"/>
      <c r="Y41" s="71"/>
      <c r="Z41" s="71"/>
    </row>
    <row r="42" spans="1:26" ht="14.5" x14ac:dyDescent="0.35">
      <c r="A42" s="63"/>
      <c r="B42" s="68"/>
      <c r="C42" s="93">
        <f>SUM(C22:C41)</f>
        <v>0</v>
      </c>
      <c r="D42" s="93">
        <f t="shared" ref="D42" si="3">SUM(D22:D41)</f>
        <v>0</v>
      </c>
      <c r="E42" s="70"/>
      <c r="F42" s="70"/>
      <c r="G42" s="70"/>
      <c r="H42" s="70"/>
      <c r="I42" s="70"/>
      <c r="J42" s="70"/>
      <c r="K42" s="70"/>
      <c r="L42" s="70"/>
      <c r="M42" s="72"/>
      <c r="N42" s="63"/>
      <c r="R42" s="71"/>
      <c r="S42" s="71"/>
      <c r="T42" s="71"/>
      <c r="U42" s="71"/>
      <c r="V42" s="71"/>
      <c r="W42" s="71"/>
      <c r="X42" s="71"/>
      <c r="Y42" s="71"/>
      <c r="Z42" s="71"/>
    </row>
    <row r="43" spans="1:26" ht="15" thickBot="1" x14ac:dyDescent="0.4">
      <c r="A43" s="63"/>
      <c r="B43" s="78"/>
      <c r="C43" s="79"/>
      <c r="D43" s="79"/>
      <c r="E43" s="80"/>
      <c r="F43" s="80"/>
      <c r="G43" s="80"/>
      <c r="H43" s="80"/>
      <c r="I43" s="80"/>
      <c r="J43" s="80"/>
      <c r="K43" s="80"/>
      <c r="L43" s="80"/>
      <c r="M43" s="81"/>
      <c r="N43" s="63"/>
      <c r="R43" s="71"/>
      <c r="S43" s="71"/>
      <c r="T43" s="71"/>
      <c r="U43" s="71"/>
      <c r="V43" s="71"/>
      <c r="W43" s="71"/>
      <c r="X43" s="71"/>
      <c r="Y43" s="71"/>
      <c r="Z43" s="71"/>
    </row>
    <row r="44" spans="1:26" ht="14.5" x14ac:dyDescent="0.35">
      <c r="A44" s="63"/>
      <c r="B44" s="63"/>
      <c r="C44" s="63"/>
      <c r="D44" s="63"/>
      <c r="E44" s="63"/>
      <c r="F44" s="63"/>
      <c r="G44" s="63"/>
      <c r="H44" s="63"/>
      <c r="I44" s="63"/>
      <c r="J44" s="63"/>
      <c r="K44" s="63"/>
      <c r="L44" s="63"/>
      <c r="M44" s="63"/>
      <c r="N44" s="63"/>
      <c r="R44" s="71"/>
      <c r="S44" s="71"/>
      <c r="T44" s="71"/>
      <c r="U44" s="71"/>
      <c r="V44" s="71"/>
      <c r="W44" s="71"/>
      <c r="X44" s="71"/>
      <c r="Y44" s="71"/>
      <c r="Z44" s="71"/>
    </row>
    <row r="45" spans="1:26" ht="14.5" hidden="1" x14ac:dyDescent="0.35">
      <c r="N45" s="71"/>
      <c r="R45" s="71"/>
      <c r="S45" s="71"/>
      <c r="T45" s="71"/>
      <c r="U45" s="71"/>
      <c r="V45" s="71"/>
      <c r="W45" s="71"/>
      <c r="X45" s="71"/>
      <c r="Y45" s="71"/>
      <c r="Z45" s="71"/>
    </row>
    <row r="46" spans="1:26" ht="14.5" hidden="1" x14ac:dyDescent="0.35">
      <c r="N46" s="71"/>
      <c r="R46" s="71"/>
      <c r="S46" s="71"/>
      <c r="T46" s="71"/>
      <c r="U46" s="71"/>
      <c r="V46" s="71"/>
      <c r="W46" s="71"/>
      <c r="X46" s="71"/>
      <c r="Y46" s="71"/>
      <c r="Z46" s="71"/>
    </row>
    <row r="47" spans="1:26" ht="14.5" hidden="1" x14ac:dyDescent="0.35">
      <c r="N47" s="71"/>
      <c r="R47" s="71"/>
      <c r="S47" s="71"/>
      <c r="T47" s="71"/>
      <c r="U47" s="71"/>
      <c r="V47" s="71"/>
      <c r="W47" s="71"/>
      <c r="X47" s="71"/>
      <c r="Y47" s="71"/>
      <c r="Z47" s="71"/>
    </row>
    <row r="48" spans="1:26" ht="14.5" hidden="1" x14ac:dyDescent="0.35">
      <c r="N48" s="71"/>
      <c r="R48" s="71"/>
      <c r="S48" s="71"/>
      <c r="T48" s="71"/>
      <c r="U48" s="71"/>
      <c r="V48" s="71"/>
      <c r="W48" s="71"/>
      <c r="X48" s="71"/>
      <c r="Y48" s="71"/>
      <c r="Z48" s="71"/>
    </row>
    <row r="49" spans="14:26" ht="14.5" hidden="1" x14ac:dyDescent="0.35">
      <c r="N49" s="83"/>
      <c r="R49" s="71"/>
      <c r="S49" s="71"/>
      <c r="T49" s="71"/>
      <c r="U49" s="71"/>
      <c r="V49" s="71"/>
      <c r="W49" s="71"/>
      <c r="X49" s="71"/>
      <c r="Y49" s="71"/>
      <c r="Z49" s="71"/>
    </row>
    <row r="50" spans="14:26" ht="14.5" hidden="1" x14ac:dyDescent="0.35">
      <c r="N50" s="71"/>
      <c r="R50" s="71"/>
      <c r="S50" s="71"/>
      <c r="T50" s="71"/>
      <c r="U50" s="71"/>
      <c r="V50" s="71"/>
      <c r="W50" s="71"/>
      <c r="X50" s="71"/>
      <c r="Y50" s="71"/>
      <c r="Z50" s="71"/>
    </row>
    <row r="51" spans="14:26" ht="14.5" hidden="1" x14ac:dyDescent="0.35">
      <c r="N51" s="71"/>
      <c r="R51" s="71"/>
      <c r="S51" s="71"/>
      <c r="T51" s="71"/>
      <c r="U51" s="71"/>
      <c r="V51" s="71"/>
      <c r="W51" s="71"/>
      <c r="X51" s="71"/>
      <c r="Y51" s="71"/>
      <c r="Z51" s="71"/>
    </row>
    <row r="52" spans="14:26" ht="14.5" hidden="1" x14ac:dyDescent="0.35">
      <c r="N52" s="84"/>
      <c r="R52" s="71"/>
      <c r="S52" s="71"/>
      <c r="T52" s="71"/>
      <c r="U52" s="71"/>
      <c r="V52" s="71"/>
      <c r="W52" s="71"/>
      <c r="X52" s="71"/>
      <c r="Y52" s="71"/>
      <c r="Z52" s="71"/>
    </row>
    <row r="53" spans="14:26" ht="14.5" hidden="1" x14ac:dyDescent="0.35">
      <c r="N53" s="83"/>
      <c r="R53" s="71"/>
      <c r="S53" s="71"/>
      <c r="T53" s="71"/>
      <c r="U53" s="71"/>
      <c r="V53" s="71"/>
      <c r="W53" s="71"/>
      <c r="X53" s="71"/>
      <c r="Y53" s="71"/>
      <c r="Z53" s="71"/>
    </row>
    <row r="54" spans="14:26" ht="14.5" hidden="1" x14ac:dyDescent="0.35">
      <c r="N54" s="71"/>
      <c r="R54" s="71"/>
      <c r="S54" s="71"/>
      <c r="T54" s="71"/>
      <c r="U54" s="71"/>
      <c r="V54" s="71"/>
      <c r="W54" s="71"/>
      <c r="X54" s="71"/>
      <c r="Y54" s="71"/>
      <c r="Z54" s="71"/>
    </row>
    <row r="55" spans="14:26" ht="14.5" hidden="1" x14ac:dyDescent="0.35"/>
    <row r="56" spans="14:26" ht="14.5" hidden="1" x14ac:dyDescent="0.35"/>
    <row r="57" spans="14:26" ht="14.5" hidden="1" x14ac:dyDescent="0.35"/>
    <row r="58" spans="14:26" ht="14.5" hidden="1" x14ac:dyDescent="0.35"/>
    <row r="59" spans="14:26" ht="14.5" hidden="1" x14ac:dyDescent="0.35"/>
    <row r="60" spans="14:26" ht="14.5" hidden="1" x14ac:dyDescent="0.35"/>
    <row r="62" spans="14:26" ht="14.5" hidden="1" x14ac:dyDescent="0.35"/>
    <row r="63" spans="14:26" ht="14.5" hidden="1" x14ac:dyDescent="0.35">
      <c r="P63" s="71"/>
    </row>
  </sheetData>
  <sheetProtection algorithmName="SHA-512" hashValue="rgnq9MYGMXAvQs6lDGv54Q6s7c+pfqmodzlhkXJxFvuqi7WcdvvxDnJ9W83qB6IxHZQVopB/RQbp2DBAqAr/Pw==" saltValue="pbCf+V3EjvHzso0nklTLXg==" spinCount="100000" sheet="1" objects="1" scenarios="1"/>
  <sortState xmlns:xlrd2="http://schemas.microsoft.com/office/spreadsheetml/2017/richdata2" ref="Q5:S8">
    <sortCondition ref="Q5:Q8"/>
  </sortState>
  <mergeCells count="18">
    <mergeCell ref="C20:D20"/>
    <mergeCell ref="G14:I14"/>
    <mergeCell ref="G15:I15"/>
    <mergeCell ref="I20:I21"/>
    <mergeCell ref="H20:H21"/>
    <mergeCell ref="G20:G21"/>
    <mergeCell ref="G8:I8"/>
    <mergeCell ref="E19:G19"/>
    <mergeCell ref="L20:L21"/>
    <mergeCell ref="J20:J21"/>
    <mergeCell ref="K20:K21"/>
    <mergeCell ref="F20:F21"/>
    <mergeCell ref="E20:E21"/>
    <mergeCell ref="G9:I9"/>
    <mergeCell ref="G10:I10"/>
    <mergeCell ref="G11:I11"/>
    <mergeCell ref="G12:I12"/>
    <mergeCell ref="G13:I13"/>
  </mergeCells>
  <dataValidations count="4">
    <dataValidation type="list" allowBlank="1" showInputMessage="1" showErrorMessage="1" sqref="F22:F41" xr:uid="{A111DBF0-80CA-4A26-9D59-7D7ECBDB69E2}">
      <formula1>$P$4:$P$6</formula1>
    </dataValidation>
    <dataValidation type="list" allowBlank="1" showInputMessage="1" showErrorMessage="1" sqref="G22:G41" xr:uid="{41EE566B-3406-4C7F-B693-E574FD55C99A}">
      <formula1>$P$1:$P$3</formula1>
    </dataValidation>
    <dataValidation type="list" allowBlank="1" showInputMessage="1" showErrorMessage="1" sqref="H22:H41" xr:uid="{B3105115-BCF3-48D7-AB2E-7EA479D1822F}">
      <formula1>$P$8:$P$13</formula1>
    </dataValidation>
    <dataValidation type="list" allowBlank="1" showInputMessage="1" showErrorMessage="1" errorTitle="Error" error="Please select an option from the dropdown menu." sqref="K22:K41" xr:uid="{762FA1F3-90EE-451A-AB45-C59236FD3191}">
      <formula1>$U$5:$U$6</formula1>
    </dataValidation>
  </dataValidations>
  <pageMargins left="0.7" right="0.7" top="0.75" bottom="0.75" header="0.3" footer="0.3"/>
  <pageSetup paperSize="9" orientation="portrait" verticalDpi="0" r:id="rId1"/>
  <headerFooter>
    <oddHeader>&amp;C&amp;"Calibri"&amp;8&amp;K737373KCOM Commercial in Confidence&amp;1#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D4199-BF38-4080-A1B3-A2B9382C7D63}">
  <dimension ref="B1:I73"/>
  <sheetViews>
    <sheetView topLeftCell="B42" zoomScale="70" zoomScaleNormal="70" workbookViewId="0">
      <selection activeCell="G70" sqref="G70"/>
    </sheetView>
  </sheetViews>
  <sheetFormatPr defaultColWidth="0" defaultRowHeight="14" zeroHeight="1" x14ac:dyDescent="0.3"/>
  <cols>
    <col min="1" max="1" width="9.1796875" style="4" hidden="1" customWidth="1"/>
    <col min="2" max="2" width="5.81640625" style="1" customWidth="1"/>
    <col min="3" max="3" width="10.54296875" style="9" customWidth="1"/>
    <col min="4" max="4" width="78.54296875" style="9" bestFit="1" customWidth="1"/>
    <col min="5" max="5" width="85" style="9" bestFit="1" customWidth="1"/>
    <col min="6" max="6" width="11.81640625" style="4" customWidth="1"/>
    <col min="7" max="8" width="17.1796875" style="4" bestFit="1" customWidth="1"/>
    <col min="9" max="9" width="0" style="4" hidden="1" customWidth="1"/>
    <col min="10" max="16384" width="9.1796875" style="4" hidden="1"/>
  </cols>
  <sheetData>
    <row r="1" spans="2:8" ht="51" customHeight="1" thickBot="1" x14ac:dyDescent="0.35">
      <c r="B1" s="112"/>
      <c r="C1" s="215"/>
      <c r="D1" s="216"/>
      <c r="E1" s="216"/>
      <c r="F1" s="112"/>
      <c r="G1" s="112"/>
      <c r="H1" s="112"/>
    </row>
    <row r="2" spans="2:8" ht="48.5" customHeight="1" x14ac:dyDescent="0.6">
      <c r="B2" s="112"/>
      <c r="C2" s="217" t="s">
        <v>162</v>
      </c>
      <c r="D2" s="218"/>
      <c r="E2" s="218"/>
      <c r="F2" s="219"/>
      <c r="G2" s="219"/>
      <c r="H2" s="220"/>
    </row>
    <row r="3" spans="2:8" ht="27.75" customHeight="1" x14ac:dyDescent="0.35">
      <c r="B3" s="112"/>
      <c r="C3" s="221" t="s">
        <v>125</v>
      </c>
      <c r="D3" s="222"/>
      <c r="E3" s="222"/>
      <c r="F3" s="223"/>
      <c r="G3" s="223"/>
      <c r="H3" s="224"/>
    </row>
    <row r="4" spans="2:8" ht="14.5" x14ac:dyDescent="0.35">
      <c r="B4" s="112"/>
      <c r="C4" s="113" t="s">
        <v>126</v>
      </c>
      <c r="D4" s="231" t="str">
        <f>E9</f>
        <v xml:space="preserve"> </v>
      </c>
      <c r="E4" s="232"/>
      <c r="F4" s="232"/>
      <c r="G4" s="232"/>
      <c r="H4" s="233"/>
    </row>
    <row r="5" spans="2:8" ht="29.15" customHeight="1" x14ac:dyDescent="0.35">
      <c r="B5" s="112"/>
      <c r="C5" s="221" t="s">
        <v>127</v>
      </c>
      <c r="D5" s="225"/>
      <c r="E5" s="225"/>
      <c r="F5" s="226"/>
      <c r="G5" s="226"/>
      <c r="H5" s="227"/>
    </row>
    <row r="6" spans="2:8" ht="14.5" x14ac:dyDescent="0.35">
      <c r="B6" s="112"/>
      <c r="C6" s="114" t="s">
        <v>9</v>
      </c>
      <c r="D6" s="115" t="s">
        <v>10</v>
      </c>
      <c r="E6" s="228" t="s">
        <v>11</v>
      </c>
      <c r="F6" s="223"/>
      <c r="G6" s="223"/>
      <c r="H6" s="224"/>
    </row>
    <row r="7" spans="2:8" ht="14.5" x14ac:dyDescent="0.3">
      <c r="B7" s="112"/>
      <c r="C7" s="116" t="s">
        <v>13</v>
      </c>
      <c r="D7" s="117" t="s">
        <v>14</v>
      </c>
      <c r="E7" s="212" t="str">
        <f>'PCR1'!E7:H7</f>
        <v xml:space="preserve"> </v>
      </c>
      <c r="F7" s="213"/>
      <c r="G7" s="213"/>
      <c r="H7" s="214"/>
    </row>
    <row r="8" spans="2:8" ht="14.5" x14ac:dyDescent="0.3">
      <c r="B8" s="112"/>
      <c r="C8" s="116" t="s">
        <v>16</v>
      </c>
      <c r="D8" s="118" t="s">
        <v>17</v>
      </c>
      <c r="E8" s="212" t="str">
        <f>'PCR1'!E8:H8</f>
        <v xml:space="preserve"> </v>
      </c>
      <c r="F8" s="213"/>
      <c r="G8" s="213"/>
      <c r="H8" s="214"/>
    </row>
    <row r="9" spans="2:8" ht="14.5" x14ac:dyDescent="0.3">
      <c r="B9" s="112"/>
      <c r="C9" s="116" t="s">
        <v>18</v>
      </c>
      <c r="D9" s="118" t="s">
        <v>19</v>
      </c>
      <c r="E9" s="212" t="str">
        <f>'PCR1'!E9:H9</f>
        <v xml:space="preserve"> </v>
      </c>
      <c r="F9" s="213"/>
      <c r="G9" s="213"/>
      <c r="H9" s="214"/>
    </row>
    <row r="10" spans="2:8" ht="14.5" x14ac:dyDescent="0.3">
      <c r="B10" s="112"/>
      <c r="C10" s="116" t="s">
        <v>20</v>
      </c>
      <c r="D10" s="117" t="s">
        <v>21</v>
      </c>
      <c r="E10" s="212" t="str">
        <f>'PCR1'!E10:H10</f>
        <v xml:space="preserve"> </v>
      </c>
      <c r="F10" s="213"/>
      <c r="G10" s="213"/>
      <c r="H10" s="214"/>
    </row>
    <row r="11" spans="2:8" ht="14.5" x14ac:dyDescent="0.3">
      <c r="B11" s="112"/>
      <c r="C11" s="116" t="s">
        <v>22</v>
      </c>
      <c r="D11" s="117" t="s">
        <v>23</v>
      </c>
      <c r="E11" s="212" t="str">
        <f>'PCR1'!E11:H11</f>
        <v xml:space="preserve"> </v>
      </c>
      <c r="F11" s="213"/>
      <c r="G11" s="213"/>
      <c r="H11" s="214"/>
    </row>
    <row r="12" spans="2:8" ht="14.5" x14ac:dyDescent="0.3">
      <c r="B12" s="112"/>
      <c r="C12" s="116" t="s">
        <v>24</v>
      </c>
      <c r="D12" s="117" t="s">
        <v>128</v>
      </c>
      <c r="E12" s="212" t="str">
        <f>'PCR1'!E12:H12</f>
        <v xml:space="preserve"> </v>
      </c>
      <c r="F12" s="213"/>
      <c r="G12" s="213"/>
      <c r="H12" s="214"/>
    </row>
    <row r="13" spans="2:8" ht="14.5" x14ac:dyDescent="0.3">
      <c r="B13" s="112"/>
      <c r="C13" s="116" t="s">
        <v>26</v>
      </c>
      <c r="D13" s="119" t="s">
        <v>27</v>
      </c>
      <c r="E13" s="212" t="str">
        <f>'PCR1'!E13:H13</f>
        <v xml:space="preserve"> </v>
      </c>
      <c r="F13" s="213"/>
      <c r="G13" s="213"/>
      <c r="H13" s="214"/>
    </row>
    <row r="14" spans="2:8" ht="14.5" x14ac:dyDescent="0.35">
      <c r="B14" s="112"/>
      <c r="C14" s="116" t="s">
        <v>28</v>
      </c>
      <c r="D14" s="119" t="s">
        <v>129</v>
      </c>
      <c r="E14" s="240"/>
      <c r="F14" s="237"/>
      <c r="G14" s="237"/>
      <c r="H14" s="241"/>
    </row>
    <row r="15" spans="2:8" ht="14.5" x14ac:dyDescent="0.3">
      <c r="B15" s="112"/>
      <c r="C15" s="116" t="s">
        <v>48</v>
      </c>
      <c r="D15" s="119" t="s">
        <v>130</v>
      </c>
      <c r="E15" s="242"/>
      <c r="F15" s="243"/>
      <c r="G15" s="243"/>
      <c r="H15" s="244"/>
    </row>
    <row r="16" spans="2:8" ht="14.5" x14ac:dyDescent="0.3">
      <c r="B16" s="112"/>
      <c r="C16" s="116" t="s">
        <v>51</v>
      </c>
      <c r="D16" s="119" t="s">
        <v>131</v>
      </c>
      <c r="E16" s="242"/>
      <c r="F16" s="243"/>
      <c r="G16" s="243"/>
      <c r="H16" s="244"/>
    </row>
    <row r="17" spans="2:9" ht="14.5" x14ac:dyDescent="0.3">
      <c r="B17" s="112"/>
      <c r="C17" s="116" t="s">
        <v>53</v>
      </c>
      <c r="D17" s="119" t="s">
        <v>132</v>
      </c>
      <c r="E17" s="242"/>
      <c r="F17" s="243"/>
      <c r="G17" s="243"/>
      <c r="H17" s="244"/>
    </row>
    <row r="18" spans="2:9" x14ac:dyDescent="0.3">
      <c r="B18" s="112"/>
      <c r="C18" s="114" t="s">
        <v>30</v>
      </c>
      <c r="D18" s="115" t="s">
        <v>31</v>
      </c>
      <c r="E18" s="97" t="s">
        <v>32</v>
      </c>
      <c r="F18" s="120" t="s">
        <v>33</v>
      </c>
      <c r="G18" s="97" t="s">
        <v>34</v>
      </c>
      <c r="H18" s="121" t="s">
        <v>35</v>
      </c>
    </row>
    <row r="19" spans="2:9" ht="14.5" x14ac:dyDescent="0.35">
      <c r="B19" s="112"/>
      <c r="C19" s="116" t="str">
        <f>'PCR1'!C16</f>
        <v>#1</v>
      </c>
      <c r="D19" s="119" t="str">
        <f>'PCR1'!D16</f>
        <v>Exchange Site</v>
      </c>
      <c r="E19" s="245"/>
      <c r="F19" s="246"/>
      <c r="G19" s="246"/>
      <c r="H19" s="247"/>
    </row>
    <row r="20" spans="2:9" x14ac:dyDescent="0.3">
      <c r="B20" s="112"/>
      <c r="C20" s="122" t="str">
        <f>'PCR1'!C17</f>
        <v>#2</v>
      </c>
      <c r="D20" s="123" t="str">
        <f>'PCR1'!D17</f>
        <v>Co-location full survey fee</v>
      </c>
      <c r="E20" s="124"/>
      <c r="F20" s="125">
        <f>'PCR1'!F17</f>
        <v>0</v>
      </c>
      <c r="G20" s="109">
        <f>'PCR1'!G17</f>
        <v>0</v>
      </c>
      <c r="H20" s="126"/>
      <c r="I20" s="1"/>
    </row>
    <row r="21" spans="2:9" ht="28" x14ac:dyDescent="0.3">
      <c r="B21" s="112"/>
      <c r="C21" s="122" t="str">
        <f>'PCR1'!C18</f>
        <v>#3</v>
      </c>
      <c r="D21" s="123" t="str">
        <f>'PCR1'!D18</f>
        <v>Administration Charge for information about the amount and configuration of space in an existing CP Equipment Room</v>
      </c>
      <c r="E21" s="127"/>
      <c r="F21" s="125">
        <f>'PCR1'!F18</f>
        <v>0</v>
      </c>
      <c r="G21" s="128"/>
      <c r="H21" s="126"/>
      <c r="I21" s="1"/>
    </row>
    <row r="22" spans="2:9" x14ac:dyDescent="0.3">
      <c r="B22" s="112"/>
      <c r="C22" s="122" t="str">
        <f>'PCR1'!C19</f>
        <v>#4</v>
      </c>
      <c r="D22" s="123" t="str">
        <f>'PCR1'!D19</f>
        <v>Co-location (Powerbase) AC only base unit</v>
      </c>
      <c r="E22" s="124" t="str">
        <f>'PCR1'!E19</f>
        <v>600mm (w) x 600mm (d) to include lighting and cable management</v>
      </c>
      <c r="F22" s="125">
        <f>'PCR1'!F19</f>
        <v>0</v>
      </c>
      <c r="G22" s="109">
        <f>'PCR1'!G19</f>
        <v>0</v>
      </c>
      <c r="H22" s="126"/>
      <c r="I22" s="1"/>
    </row>
    <row r="23" spans="2:9" x14ac:dyDescent="0.3">
      <c r="B23" s="112"/>
      <c r="C23" s="122" t="str">
        <f>'PCR1'!C20</f>
        <v>#5</v>
      </c>
      <c r="D23" s="123" t="str">
        <f>'PCR1'!D20</f>
        <v>Rack Space Unit (RSU) for Co-location to include lighting and cable management</v>
      </c>
      <c r="E23" s="124"/>
      <c r="F23" s="125">
        <f>'PCR1'!F20</f>
        <v>0</v>
      </c>
      <c r="G23" s="109">
        <f>'PCR1'!G20</f>
        <v>0</v>
      </c>
      <c r="H23" s="126"/>
      <c r="I23" s="1"/>
    </row>
    <row r="24" spans="2:9" x14ac:dyDescent="0.3">
      <c r="B24" s="112"/>
      <c r="C24" s="122" t="str">
        <f>'PCR1'!C21</f>
        <v>#6</v>
      </c>
      <c r="D24" s="123" t="str">
        <f>'PCR1'!D21</f>
        <v>CP Equipment Room Handover</v>
      </c>
      <c r="E24" s="124"/>
      <c r="F24" s="125">
        <f>'PCR1'!F21</f>
        <v>0</v>
      </c>
      <c r="G24" s="109">
        <f>'PCR1'!G21</f>
        <v>0</v>
      </c>
      <c r="H24" s="126"/>
      <c r="I24" s="1"/>
    </row>
    <row r="25" spans="2:9" ht="14.5" x14ac:dyDescent="0.3">
      <c r="B25" s="112"/>
      <c r="C25" s="122" t="str">
        <f>'PCR1'!C22</f>
        <v>#7</v>
      </c>
      <c r="D25" s="123" t="str">
        <f>'PCR1'!D22</f>
        <v>AC Power Services Required</v>
      </c>
      <c r="E25" s="124" t="str">
        <f>'PCR1'!E22</f>
        <v>AC only - Standard System</v>
      </c>
      <c r="F25" s="125">
        <f>'PCR1'!F22</f>
        <v>0</v>
      </c>
      <c r="G25" s="173"/>
      <c r="H25" s="174"/>
      <c r="I25" s="1"/>
    </row>
    <row r="26" spans="2:9" x14ac:dyDescent="0.3">
      <c r="B26" s="112"/>
      <c r="C26" s="122" t="str">
        <f>'PCR1'!C23</f>
        <v>#8</v>
      </c>
      <c r="D26" s="123" t="str">
        <f>'PCR1'!D23</f>
        <v>Power Rental per kW (excluudes the power usage per kWH charge)</v>
      </c>
      <c r="E26" s="124" t="str">
        <f>'PCR1'!E23</f>
        <v>per kW. kW required:</v>
      </c>
      <c r="F26" s="125">
        <f>'PCR1'!F23</f>
        <v>0</v>
      </c>
      <c r="G26" s="105"/>
      <c r="H26" s="105">
        <f>'PCR1'!H23</f>
        <v>0</v>
      </c>
      <c r="I26" s="1"/>
    </row>
    <row r="27" spans="2:9" x14ac:dyDescent="0.3">
      <c r="B27" s="112"/>
      <c r="C27" s="122" t="str">
        <f>'PCR1'!C24</f>
        <v>#9</v>
      </c>
      <c r="D27" s="123" t="str">
        <f>'PCR1'!D24</f>
        <v>Power Usage per kWh</v>
      </c>
      <c r="E27" s="124" t="str">
        <f>'PCR1'!E24</f>
        <v>Min 1kW required</v>
      </c>
      <c r="F27" s="125">
        <f>'PCR1'!F24</f>
        <v>0</v>
      </c>
      <c r="G27" s="105"/>
      <c r="H27" s="105">
        <f>'PCR1'!H24</f>
        <v>0</v>
      </c>
      <c r="I27" s="1"/>
    </row>
    <row r="28" spans="2:9" x14ac:dyDescent="0.3">
      <c r="B28" s="112"/>
      <c r="C28" s="122" t="str">
        <f>'PCR1'!C25</f>
        <v>#10</v>
      </c>
      <c r="D28" s="123" t="str">
        <f>'PCR1'!D25</f>
        <v xml:space="preserve">Cooling per kW </v>
      </c>
      <c r="E28" s="124" t="str">
        <f>'PCR1'!E25</f>
        <v>per kW. kW required:</v>
      </c>
      <c r="F28" s="125">
        <f>'PCR1'!F25</f>
        <v>0</v>
      </c>
      <c r="G28" s="105"/>
      <c r="H28" s="105">
        <f>'PCR1'!H25</f>
        <v>0</v>
      </c>
      <c r="I28" s="1"/>
    </row>
    <row r="29" spans="2:9" x14ac:dyDescent="0.3">
      <c r="B29" s="112"/>
      <c r="C29" s="122" t="str">
        <f>'PCR1'!C26</f>
        <v>#11</v>
      </c>
      <c r="D29" s="123" t="str">
        <f>'PCR1'!D26</f>
        <v>Provision of Sub Meter</v>
      </c>
      <c r="E29" s="124" t="str">
        <f>'PCR1'!E26</f>
        <v xml:space="preserve">Per Sub Meter (Optional) &amp; Sub Meter power rental </v>
      </c>
      <c r="F29" s="125">
        <f>'PCR1'!F26</f>
        <v>0</v>
      </c>
      <c r="G29" s="105">
        <f>'PCR1'!G26</f>
        <v>0</v>
      </c>
      <c r="H29" s="126"/>
      <c r="I29" s="1"/>
    </row>
    <row r="30" spans="2:9" ht="14.5" x14ac:dyDescent="0.3">
      <c r="B30" s="112"/>
      <c r="C30" s="122" t="str">
        <f>'PCR1'!C27</f>
        <v>#12</v>
      </c>
      <c r="D30" s="123" t="str">
        <f>'PCR1'!D27</f>
        <v>No Standby AC power (Non-ESS)</v>
      </c>
      <c r="E30" s="124" t="str">
        <f>'PCR1'!E27</f>
        <v>Non-ESS (Default)</v>
      </c>
      <c r="F30" s="125">
        <f>'PCR1'!F27</f>
        <v>0</v>
      </c>
      <c r="G30" s="173"/>
      <c r="H30" s="174"/>
      <c r="I30" s="1"/>
    </row>
    <row r="31" spans="2:9" x14ac:dyDescent="0.3">
      <c r="B31" s="112"/>
      <c r="C31" s="122" t="str">
        <f>'PCR1'!C28</f>
        <v>#13</v>
      </c>
      <c r="D31" s="123" t="str">
        <f>'PCR1'!D28</f>
        <v>Essential Service Supply (standby power) charge</v>
      </c>
      <c r="E31" s="124" t="str">
        <f>'PCR1'!E28</f>
        <v xml:space="preserve">ESS Required: Standby Power. Rental of existing capacity per kW </v>
      </c>
      <c r="F31" s="125">
        <f>'PCR1'!F28</f>
        <v>0</v>
      </c>
      <c r="G31" s="109"/>
      <c r="H31" s="109">
        <f>'PCR1'!H28</f>
        <v>0</v>
      </c>
      <c r="I31" s="1"/>
    </row>
    <row r="32" spans="2:9" x14ac:dyDescent="0.3">
      <c r="B32" s="112"/>
      <c r="C32" s="122" t="str">
        <f>'PCR1'!C29</f>
        <v>#14</v>
      </c>
      <c r="D32" s="123" t="str">
        <f>'PCR1'!D29</f>
        <v>Essential Services Supply Sub Meter</v>
      </c>
      <c r="E32" s="124" t="str">
        <f>'PCR1'!E29</f>
        <v>Per Sub Meter (Optional)</v>
      </c>
      <c r="F32" s="125">
        <f>'PCR1'!F29</f>
        <v>0</v>
      </c>
      <c r="G32" s="109">
        <f>'PCR1'!G29</f>
        <v>0</v>
      </c>
      <c r="H32" s="126"/>
      <c r="I32" s="1"/>
    </row>
    <row r="33" spans="2:9" ht="14.5" x14ac:dyDescent="0.35">
      <c r="B33" s="112"/>
      <c r="C33" s="122" t="str">
        <f>'PCR1'!C30</f>
        <v>#15</v>
      </c>
      <c r="D33" s="123" t="str">
        <f>'PCR1'!D30</f>
        <v xml:space="preserve">Initial maximum power capacity in kW </v>
      </c>
      <c r="E33" s="234">
        <f>'PCR1'!E30:H30</f>
        <v>0</v>
      </c>
      <c r="F33" s="235"/>
      <c r="G33" s="235"/>
      <c r="H33" s="235"/>
      <c r="I33" s="1"/>
    </row>
    <row r="34" spans="2:9" ht="14.5" x14ac:dyDescent="0.35">
      <c r="B34" s="112"/>
      <c r="C34" s="122" t="str">
        <f>'PCR1'!C31</f>
        <v>#16</v>
      </c>
      <c r="D34" s="123" t="str">
        <f>'PCR1'!D31</f>
        <v xml:space="preserve">Expected future maximum power capacity in kW </v>
      </c>
      <c r="E34" s="234">
        <f>'PCR1'!E31:H31</f>
        <v>0</v>
      </c>
      <c r="F34" s="235"/>
      <c r="G34" s="235"/>
      <c r="H34" s="235"/>
      <c r="I34" s="1"/>
    </row>
    <row r="35" spans="2:9" x14ac:dyDescent="0.3">
      <c r="B35" s="112"/>
      <c r="C35" s="122" t="str">
        <f>'PCR1'!C32</f>
        <v>#17</v>
      </c>
      <c r="D35" s="123" t="str">
        <f>'PCR1'!D32</f>
        <v xml:space="preserve">AC Final Distribution Rental per 10kW increment per annum </v>
      </c>
      <c r="E35" s="124" t="str">
        <f>'PCR1'!E32</f>
        <v>per 10kW. Volume of 10kW increments required:</v>
      </c>
      <c r="F35" s="125">
        <f>'PCR1'!F32</f>
        <v>0</v>
      </c>
      <c r="G35" s="126"/>
      <c r="H35" s="109">
        <f>'PCR1'!H32</f>
        <v>0</v>
      </c>
      <c r="I35" s="1"/>
    </row>
    <row r="36" spans="2:9" x14ac:dyDescent="0.3">
      <c r="B36" s="112"/>
      <c r="C36" s="122" t="str">
        <f>'PCR1'!C33</f>
        <v>#18</v>
      </c>
      <c r="D36" s="123" t="str">
        <f>'PCR1'!D33</f>
        <v>Co-Location Hostel administration Charge</v>
      </c>
      <c r="E36" s="124" t="str">
        <f>'PCR1'!E33</f>
        <v>Annual Charge</v>
      </c>
      <c r="F36" s="125">
        <f>'PCR1'!F33</f>
        <v>0</v>
      </c>
      <c r="G36" s="126"/>
      <c r="H36" s="109">
        <f>'PCR1'!H33</f>
        <v>0</v>
      </c>
      <c r="I36" s="1"/>
    </row>
    <row r="37" spans="2:9" x14ac:dyDescent="0.3">
      <c r="B37" s="112"/>
      <c r="C37" s="122" t="str">
        <f>'PCR1'!C34</f>
        <v>#19</v>
      </c>
      <c r="D37" s="123" t="str">
        <f>'PCR1'!D34</f>
        <v>Cabinet doors per pair for Co-location</v>
      </c>
      <c r="E37" s="124" t="str">
        <f>'PCR1'!E34</f>
        <v>Where provided as an upgrade will also be subject to a WFLLA Site visit Charge)</v>
      </c>
      <c r="F37" s="125">
        <f>'PCR1'!F34</f>
        <v>0</v>
      </c>
      <c r="G37" s="109">
        <f>'PCR1'!G34</f>
        <v>0</v>
      </c>
      <c r="H37" s="126"/>
      <c r="I37" s="1"/>
    </row>
    <row r="38" spans="2:9" ht="14.5" x14ac:dyDescent="0.35">
      <c r="B38" s="112"/>
      <c r="C38" s="122" t="str">
        <f>'PCR1'!C35</f>
        <v>#20</v>
      </c>
      <c r="D38" s="123" t="str">
        <f>'PCR1'!D35</f>
        <v>Door usercode setting required (4 digit pin required):</v>
      </c>
      <c r="E38" s="236" t="s">
        <v>133</v>
      </c>
      <c r="F38" s="237"/>
      <c r="G38" s="237"/>
      <c r="H38" s="237"/>
      <c r="I38" s="1"/>
    </row>
    <row r="39" spans="2:9" x14ac:dyDescent="0.3">
      <c r="B39" s="112"/>
      <c r="C39" s="122" t="str">
        <f>'PCR1'!C36</f>
        <v>#21</v>
      </c>
      <c r="D39" s="123" t="str">
        <f>'PCR1'!D36</f>
        <v>Exchange Site access (security keys and set-up per authorised CP representative)</v>
      </c>
      <c r="E39" s="124" t="str">
        <f>'PCR1'!E36</f>
        <v>Quantity required per authorised person:</v>
      </c>
      <c r="F39" s="125">
        <f>'PCR1'!F36</f>
        <v>0</v>
      </c>
      <c r="G39" s="109">
        <f>'PCR1'!G36</f>
        <v>0</v>
      </c>
      <c r="H39" s="126"/>
      <c r="I39" s="1"/>
    </row>
    <row r="40" spans="2:9" x14ac:dyDescent="0.3">
      <c r="B40" s="112"/>
      <c r="C40" s="122" t="str">
        <f>'PCR1'!C37</f>
        <v>#22</v>
      </c>
      <c r="D40" s="123" t="str">
        <f>'PCR1'!D37</f>
        <v>DC Power Services Required</v>
      </c>
      <c r="E40" s="124" t="str">
        <f>'PCR1'!E37</f>
        <v>Default (N/A) - Not required or Customer to install own equipment</v>
      </c>
      <c r="F40" s="125">
        <f>'PCR1'!F37</f>
        <v>0</v>
      </c>
      <c r="G40" s="109"/>
      <c r="H40" s="126"/>
      <c r="I40" s="1"/>
    </row>
    <row r="41" spans="2:9" ht="28" x14ac:dyDescent="0.3">
      <c r="B41" s="112"/>
      <c r="C41" s="122"/>
      <c r="D41" s="123" t="str">
        <f>'PCR1'!D38</f>
        <v>Non Standard Requirements. i.e. Extra power sockets, runways, lighting, cooling, standby power connection, DC power. Specify here:</v>
      </c>
      <c r="E41" s="209">
        <f>'PCR1'!E38</f>
        <v>0</v>
      </c>
      <c r="F41" s="210"/>
      <c r="G41" s="210"/>
      <c r="H41" s="211"/>
      <c r="I41" s="1"/>
    </row>
    <row r="42" spans="2:9" ht="14.5" x14ac:dyDescent="0.35">
      <c r="B42" s="112"/>
      <c r="C42" s="122"/>
      <c r="D42" s="123" t="s">
        <v>134</v>
      </c>
      <c r="E42" s="238"/>
      <c r="F42" s="239"/>
      <c r="G42" s="239"/>
      <c r="H42" s="239"/>
      <c r="I42" s="1"/>
    </row>
    <row r="43" spans="2:9" x14ac:dyDescent="0.3">
      <c r="B43" s="112"/>
      <c r="C43" s="97" t="str">
        <f>'PCR1'!C39</f>
        <v>Part</v>
      </c>
      <c r="D43" s="129" t="str">
        <f>'PCR1'!D39</f>
        <v>In-Life Orders</v>
      </c>
      <c r="E43" s="97" t="s">
        <v>32</v>
      </c>
      <c r="F43" s="130"/>
      <c r="G43" s="97" t="s">
        <v>34</v>
      </c>
      <c r="H43" s="97" t="s">
        <v>35</v>
      </c>
      <c r="I43" s="1"/>
    </row>
    <row r="44" spans="2:9" x14ac:dyDescent="0.3">
      <c r="B44" s="112"/>
      <c r="C44" s="122" t="str">
        <f>'PCR1'!C40</f>
        <v>#1</v>
      </c>
      <c r="D44" s="123" t="str">
        <f>'PCR1'!D40</f>
        <v>Exchange Site visit Charge</v>
      </c>
      <c r="E44" s="131" t="str">
        <f>'PCR1'!E40</f>
        <v>To be allocated to Orders not in conjunction with the installation of the base product.</v>
      </c>
      <c r="F44" s="132">
        <f>'PCR1'!F40</f>
        <v>0</v>
      </c>
      <c r="G44" s="102">
        <f>'PCR1'!G40</f>
        <v>0</v>
      </c>
      <c r="H44" s="126"/>
      <c r="I44" s="1"/>
    </row>
    <row r="45" spans="2:9" ht="28" x14ac:dyDescent="0.3">
      <c r="B45" s="112"/>
      <c r="C45" s="122" t="str">
        <f>'PCR1'!C41</f>
        <v>#2</v>
      </c>
      <c r="D45" s="123" t="str">
        <f>'PCR1'!D41</f>
        <v>Additional detailed floor plan (location and siting of connections and facilities, per compiled request)</v>
      </c>
      <c r="E45" s="133"/>
      <c r="F45" s="132">
        <f>'PCR1'!F41</f>
        <v>0</v>
      </c>
      <c r="G45" s="134"/>
      <c r="H45" s="126"/>
      <c r="I45" s="1"/>
    </row>
    <row r="46" spans="2:9" x14ac:dyDescent="0.3">
      <c r="B46" s="112"/>
      <c r="C46" s="122" t="str">
        <f>'PCR1'!C42</f>
        <v>#3</v>
      </c>
      <c r="D46" s="123" t="str">
        <f>'PCR1'!D42</f>
        <v>Administration Charge to provide Third Party Communications Provider full survey</v>
      </c>
      <c r="E46" s="133"/>
      <c r="F46" s="132">
        <f>'PCR1'!F42</f>
        <v>0</v>
      </c>
      <c r="G46" s="128"/>
      <c r="H46" s="126"/>
      <c r="I46" s="1"/>
    </row>
    <row r="47" spans="2:9" x14ac:dyDescent="0.3">
      <c r="B47" s="112"/>
      <c r="C47" s="122" t="str">
        <f>'PCR1'!C43</f>
        <v>#4</v>
      </c>
      <c r="D47" s="123" t="str">
        <f>'PCR1'!D43</f>
        <v>Administration Charge for further information request</v>
      </c>
      <c r="E47" s="133"/>
      <c r="F47" s="132">
        <f>'PCR1'!F43</f>
        <v>0</v>
      </c>
      <c r="G47" s="128"/>
      <c r="H47" s="126"/>
      <c r="I47" s="1"/>
    </row>
    <row r="48" spans="2:9" x14ac:dyDescent="0.3">
      <c r="B48" s="112"/>
      <c r="C48" s="122" t="str">
        <f>'PCR1'!C44</f>
        <v>#5</v>
      </c>
      <c r="D48" s="123" t="str">
        <f>'PCR1'!D44</f>
        <v>Site Visit (Outside Initial Installation)</v>
      </c>
      <c r="E48" s="133"/>
      <c r="F48" s="132">
        <f>'PCR1'!F44</f>
        <v>0</v>
      </c>
      <c r="G48" s="134"/>
      <c r="H48" s="126"/>
      <c r="I48" s="1"/>
    </row>
    <row r="49" spans="2:9" ht="56" x14ac:dyDescent="0.3">
      <c r="B49" s="112"/>
      <c r="C49" s="122" t="str">
        <f>'PCR1'!C45</f>
        <v>#6</v>
      </c>
      <c r="D49" s="123" t="str">
        <f>'PCR1'!D45</f>
        <v>KCOM Assisted Site Delivery Service (KASDS)
(This Charge is applied where a CP makes a request for KASDS and cancels such a request without providing KCOM a minimum of 24 hours’ notice prior to the date on which KASDS was scheduled to take place.)</v>
      </c>
      <c r="E49" s="131"/>
      <c r="F49" s="132">
        <f>'PCR1'!F45</f>
        <v>0</v>
      </c>
      <c r="G49" s="109">
        <f>'PCR1'!G45</f>
        <v>0</v>
      </c>
      <c r="H49" s="126"/>
      <c r="I49" s="1"/>
    </row>
    <row r="50" spans="2:9" x14ac:dyDescent="0.3">
      <c r="B50" s="112"/>
      <c r="C50" s="122" t="str">
        <f>'PCR1'!C46</f>
        <v>#7</v>
      </c>
      <c r="D50" s="123" t="str">
        <f>'PCR1'!D46</f>
        <v>Survey for Power Capacity Upgrade</v>
      </c>
      <c r="E50" s="131"/>
      <c r="F50" s="132">
        <f>'PCR1'!F46</f>
        <v>0</v>
      </c>
      <c r="G50" s="109">
        <f>'PCR1'!G46</f>
        <v>0</v>
      </c>
      <c r="H50" s="126"/>
      <c r="I50" s="1"/>
    </row>
    <row r="51" spans="2:9" x14ac:dyDescent="0.3">
      <c r="B51" s="112"/>
      <c r="C51" s="122" t="str">
        <f>'PCR1'!C47</f>
        <v>#8</v>
      </c>
      <c r="D51" s="123" t="str">
        <f>'PCR1'!D47</f>
        <v>Power Fault Visit (Power Fault not found visit charges may apply below)*</v>
      </c>
      <c r="E51" s="131"/>
      <c r="F51" s="132">
        <f>'PCR1'!F47</f>
        <v>0</v>
      </c>
      <c r="G51" s="109">
        <f>'PCR1'!G47</f>
        <v>0</v>
      </c>
      <c r="H51" s="126"/>
      <c r="I51" s="1"/>
    </row>
    <row r="52" spans="2:9" x14ac:dyDescent="0.3">
      <c r="B52" s="112"/>
      <c r="C52" s="122" t="str">
        <f>'PCR1'!C48</f>
        <v>#9</v>
      </c>
      <c r="D52" s="123" t="str">
        <f>'PCR1'!D48</f>
        <v>Power Fault Not Found (Fault not found, Normal Working Hours)*</v>
      </c>
      <c r="E52" s="131"/>
      <c r="F52" s="132">
        <f>'PCR1'!F48</f>
        <v>0</v>
      </c>
      <c r="G52" s="109">
        <f>'PCR1'!G48</f>
        <v>0</v>
      </c>
      <c r="H52" s="126"/>
      <c r="I52" s="1"/>
    </row>
    <row r="53" spans="2:9" ht="28" x14ac:dyDescent="0.3">
      <c r="B53" s="112"/>
      <c r="C53" s="122" t="str">
        <f>'PCR1'!C49</f>
        <v>#10</v>
      </c>
      <c r="D53" s="123" t="str">
        <f>'PCR1'!D49</f>
        <v>Power Fault Not Found (Fault not found, All other times except Sundays and Public / Bank Holidays)*</v>
      </c>
      <c r="E53" s="131"/>
      <c r="F53" s="132">
        <f>'PCR1'!F49</f>
        <v>0</v>
      </c>
      <c r="G53" s="109">
        <f>'PCR1'!G49</f>
        <v>0</v>
      </c>
      <c r="H53" s="126"/>
      <c r="I53" s="1"/>
    </row>
    <row r="54" spans="2:9" x14ac:dyDescent="0.3">
      <c r="B54" s="112"/>
      <c r="C54" s="122" t="str">
        <f>'PCR1'!C50</f>
        <v>#11</v>
      </c>
      <c r="D54" s="123" t="str">
        <f>'PCR1'!D50</f>
        <v>Power Fault Not Found (Fault not found, Sundays and Public/ Bank Holidays)*</v>
      </c>
      <c r="E54" s="131"/>
      <c r="F54" s="132">
        <f>'PCR1'!F50</f>
        <v>0</v>
      </c>
      <c r="G54" s="109">
        <f>'PCR1'!G50</f>
        <v>0</v>
      </c>
      <c r="H54" s="126"/>
      <c r="I54" s="1"/>
    </row>
    <row r="55" spans="2:9" ht="47" customHeight="1" x14ac:dyDescent="0.3">
      <c r="B55" s="112"/>
      <c r="C55" s="122"/>
      <c r="D55" s="229" t="str">
        <f>'PCR1'!D51:H51</f>
        <v>* This charge applies where an engineering visit is made in response to a Power Fault and no fault is found relating to the supplied products e.g a mis-diagnosis on the part of the CP. Also chargeable where the root cause of a fault is identified to CP action or is identified as due to CP equipment. Chargeable where the CP Equipment in the Specified Floor Area is operating outside of the product specification parameters due to CP action. Power Fault Not Found charges for outside normal working hours will relate to when the fault was reported by the CP to trigger the visit.</v>
      </c>
      <c r="E55" s="230"/>
      <c r="F55" s="230"/>
      <c r="G55" s="230"/>
      <c r="H55" s="230"/>
      <c r="I55" s="1"/>
    </row>
    <row r="56" spans="2:9" x14ac:dyDescent="0.3">
      <c r="B56" s="112"/>
      <c r="C56" s="97" t="str">
        <f>'PCR1'!C52</f>
        <v>Part</v>
      </c>
      <c r="D56" s="129" t="str">
        <f>'PCR1'!D52</f>
        <v>Site Access Orders</v>
      </c>
      <c r="E56" s="97" t="str">
        <f>'PCR1'!E52</f>
        <v>Minimum Charge</v>
      </c>
      <c r="F56" s="97" t="str">
        <f>'PCR1'!F52</f>
        <v>Hours</v>
      </c>
      <c r="G56" s="97" t="str">
        <f>'PCR1'!G52</f>
        <v>Fixed Charge</v>
      </c>
      <c r="H56" s="97" t="str">
        <f>'PCR1'!H52</f>
        <v>Annual Charge</v>
      </c>
      <c r="I56" s="1"/>
    </row>
    <row r="57" spans="2:9" x14ac:dyDescent="0.3">
      <c r="B57" s="112"/>
      <c r="C57" s="122" t="str">
        <f>'PCR1'!C53</f>
        <v>#1</v>
      </c>
      <c r="D57" s="123" t="str">
        <f>'PCR1'!D53</f>
        <v>Escorted Access Normal Working Hours, planned</v>
      </c>
      <c r="E57" s="135" t="str">
        <f>'PCR1'!E53</f>
        <v>Min 4 hours applies, additional hours will be charged to the nearest full hour</v>
      </c>
      <c r="F57" s="132">
        <f>'PCR1'!F53</f>
        <v>0</v>
      </c>
      <c r="G57" s="136">
        <f>'PCR1'!G53</f>
        <v>0</v>
      </c>
      <c r="H57" s="126"/>
    </row>
    <row r="58" spans="2:9" x14ac:dyDescent="0.3">
      <c r="B58" s="112"/>
      <c r="C58" s="122" t="str">
        <f>'PCR1'!C54</f>
        <v>#2</v>
      </c>
      <c r="D58" s="123" t="str">
        <f>'PCR1'!D54</f>
        <v>Escorted Access Normal Working Hours, unplanned</v>
      </c>
      <c r="E58" s="135" t="str">
        <f>'PCR1'!E54</f>
        <v>Min 4 hours applies, additional hours will be charged to the nearest full hour</v>
      </c>
      <c r="F58" s="132">
        <f>'PCR1'!F54</f>
        <v>0</v>
      </c>
      <c r="G58" s="136">
        <f>'PCR1'!G54</f>
        <v>0</v>
      </c>
      <c r="H58" s="126"/>
    </row>
    <row r="59" spans="2:9" x14ac:dyDescent="0.3">
      <c r="B59" s="112"/>
      <c r="C59" s="122" t="str">
        <f>'PCR1'!C55</f>
        <v>#3</v>
      </c>
      <c r="D59" s="123" t="str">
        <f>'PCR1'!D55</f>
        <v>Escorted Access Outside Normal Working Hours, planned</v>
      </c>
      <c r="E59" s="135" t="str">
        <f>'PCR1'!E55</f>
        <v>Min 4 hours applies, additional hours will be charged to the nearest full hour</v>
      </c>
      <c r="F59" s="132">
        <f>'PCR1'!F55</f>
        <v>0</v>
      </c>
      <c r="G59" s="136">
        <f>'PCR1'!G55</f>
        <v>0</v>
      </c>
      <c r="H59" s="126"/>
    </row>
    <row r="60" spans="2:9" x14ac:dyDescent="0.3">
      <c r="B60" s="112"/>
      <c r="C60" s="122" t="str">
        <f>'PCR1'!C56</f>
        <v>#4</v>
      </c>
      <c r="D60" s="123" t="str">
        <f>'PCR1'!D56</f>
        <v>Escorted Access Outside Normal Working Hours, unplanned</v>
      </c>
      <c r="E60" s="135" t="str">
        <f>'PCR1'!E56</f>
        <v>Min 4 hours applies, additional hours will be charged to the nearest full hour</v>
      </c>
      <c r="F60" s="132">
        <f>'PCR1'!F56</f>
        <v>0</v>
      </c>
      <c r="G60" s="136">
        <f>'PCR1'!G56</f>
        <v>0</v>
      </c>
      <c r="H60" s="126"/>
    </row>
    <row r="61" spans="2:9" x14ac:dyDescent="0.3">
      <c r="B61" s="112"/>
      <c r="C61" s="97" t="str">
        <f>'PCR1'!C57</f>
        <v>Part</v>
      </c>
      <c r="D61" s="129" t="str">
        <f>'PCR1'!D57</f>
        <v>CP Equipment Room</v>
      </c>
      <c r="E61" s="137" t="s">
        <v>106</v>
      </c>
      <c r="F61" s="137"/>
      <c r="G61" s="137" t="s">
        <v>107</v>
      </c>
      <c r="H61" s="137" t="s">
        <v>108</v>
      </c>
    </row>
    <row r="62" spans="2:9" x14ac:dyDescent="0.3">
      <c r="B62" s="112"/>
      <c r="C62" s="122" t="str">
        <f>'PCR1'!C58</f>
        <v>#1</v>
      </c>
      <c r="D62" s="123" t="str">
        <f>'PCR1'!D58</f>
        <v>Physical Co-location Order rejection - no space available</v>
      </c>
      <c r="E62" s="138">
        <f>'PCR1'!E58</f>
        <v>0</v>
      </c>
      <c r="F62" s="139">
        <f>'PCR1'!F58</f>
        <v>0</v>
      </c>
      <c r="G62" s="140">
        <f>E62*F62</f>
        <v>0</v>
      </c>
      <c r="H62" s="126"/>
    </row>
    <row r="63" spans="2:9" ht="56" x14ac:dyDescent="0.3">
      <c r="B63" s="112"/>
      <c r="C63" s="122" t="str">
        <f>'PCR1'!C59</f>
        <v>#2</v>
      </c>
      <c r="D63" s="123" t="str">
        <f>'PCR1'!D59</f>
        <v>CP Equipment Room Works  (Beverley, East, and Newland Exchanges [only at Civic &amp; Kirkella if initial constructed capacity fully utilised])</v>
      </c>
      <c r="E63" s="141" t="str">
        <f>'PCR1'!E59</f>
        <v>If the estimated cost of the Works (i.e. Building Works, Mechanical Works, Electrical Works, Project Management) to the CP for Co-location facilities is equal to or less than £50,000, such PCR3 will be for information purposes only and KCOM will proceed with the Works and the CP will be liable for the payment of the cost of the Works</v>
      </c>
      <c r="F63" s="139">
        <f>'PCR1'!F59</f>
        <v>0</v>
      </c>
      <c r="G63" s="142">
        <f>SUM(F63*('PCR1'!I59/21))</f>
        <v>0</v>
      </c>
      <c r="H63" s="126"/>
    </row>
    <row r="64" spans="2:9" ht="27.75" customHeight="1" x14ac:dyDescent="0.3">
      <c r="B64" s="112"/>
      <c r="C64" s="122" t="str">
        <f>'PCR1'!C60</f>
        <v>#3</v>
      </c>
      <c r="D64" s="123" t="str">
        <f>'PCR1'!D60</f>
        <v>CP Equipment Room utilisation at Kirkella and Civic Exchanges [where available capacity has been pre-built by KCOM]</v>
      </c>
      <c r="E64" s="141" t="str">
        <f>'PCR1'!E60</f>
        <v>per Space per Rack Unit (SRU)</v>
      </c>
      <c r="F64" s="139">
        <f>'PCR1'!F60</f>
        <v>0</v>
      </c>
      <c r="G64" s="142">
        <f>F64*'PCR1'!I60</f>
        <v>0</v>
      </c>
      <c r="H64" s="126"/>
    </row>
    <row r="65" spans="2:8" ht="28" x14ac:dyDescent="0.3">
      <c r="B65" s="112"/>
      <c r="C65" s="122" t="str">
        <f>'PCR1'!C61</f>
        <v>#4</v>
      </c>
      <c r="D65" s="123" t="str">
        <f>'PCR1'!D61</f>
        <v xml:space="preserve">Administration Charge for rejected Orders that are incomplete or contain erroneous information </v>
      </c>
      <c r="E65" s="143"/>
      <c r="F65" s="139">
        <f>'PCR1'!F61</f>
        <v>0</v>
      </c>
      <c r="G65" s="144">
        <f>SUM(F65*('PCR1'!I61/21))</f>
        <v>0</v>
      </c>
      <c r="H65" s="126"/>
    </row>
    <row r="66" spans="2:8" x14ac:dyDescent="0.3">
      <c r="B66" s="112"/>
      <c r="C66" s="122" t="str">
        <f>'PCR1'!C62</f>
        <v>#5</v>
      </c>
      <c r="D66" s="123" t="str">
        <f>'PCR1'!D62</f>
        <v xml:space="preserve">Co-mingling set up fee (per square metre) </v>
      </c>
      <c r="E66" s="145" t="s">
        <v>117</v>
      </c>
      <c r="F66" s="146">
        <f>'PCR1'!F62</f>
        <v>0</v>
      </c>
      <c r="G66" s="142">
        <f>SUM(F66*('PCR1'!I62))</f>
        <v>0</v>
      </c>
      <c r="H66" s="126"/>
    </row>
    <row r="67" spans="2:8" x14ac:dyDescent="0.3">
      <c r="B67" s="112"/>
      <c r="C67" s="122" t="str">
        <f>'PCR1'!C63</f>
        <v>#6</v>
      </c>
      <c r="D67" s="123" t="str">
        <f>'PCR1'!D63</f>
        <v>Licence Fee (Specified Floor Area per annum per sq m)</v>
      </c>
      <c r="E67" s="147"/>
      <c r="F67" s="146">
        <f>'PCR1'!F63</f>
        <v>0</v>
      </c>
      <c r="G67" s="126"/>
      <c r="H67" s="99">
        <f>F67*'PCR1'!I63</f>
        <v>0</v>
      </c>
    </row>
    <row r="68" spans="2:8" x14ac:dyDescent="0.3">
      <c r="B68" s="112"/>
      <c r="C68" s="122" t="str">
        <f>'PCR1'!C64</f>
        <v>#7</v>
      </c>
      <c r="D68" s="123" t="str">
        <f>'PCR1'!D64</f>
        <v xml:space="preserve">Security rental (per sq metre) </v>
      </c>
      <c r="E68" s="145" t="s">
        <v>119</v>
      </c>
      <c r="F68" s="146">
        <f>'PCR1'!F64</f>
        <v>0</v>
      </c>
      <c r="G68" s="126"/>
      <c r="H68" s="99">
        <f>F68*'PCR1'!I64</f>
        <v>0</v>
      </c>
    </row>
    <row r="69" spans="2:8" x14ac:dyDescent="0.3">
      <c r="B69" s="112"/>
      <c r="C69" s="122" t="str">
        <f>'PCR1'!C65</f>
        <v>#8</v>
      </c>
      <c r="D69" s="123" t="str">
        <f>'PCR1'!D65</f>
        <v xml:space="preserve">Service Charge (per sq metre) </v>
      </c>
      <c r="E69" s="145" t="s">
        <v>117</v>
      </c>
      <c r="F69" s="146">
        <f>'PCR1'!F65</f>
        <v>0</v>
      </c>
      <c r="G69" s="126"/>
      <c r="H69" s="99">
        <f>F69*'PCR1'!I65</f>
        <v>0</v>
      </c>
    </row>
    <row r="70" spans="2:8" x14ac:dyDescent="0.3">
      <c r="B70" s="112"/>
      <c r="C70" s="122" t="str">
        <f>'PCR1'!C66</f>
        <v>#9</v>
      </c>
      <c r="D70" s="123" t="str">
        <f>'PCR1'!D66</f>
        <v>Estate Works (Fire Alarm and Access Control changes)</v>
      </c>
      <c r="E70" s="148" t="s">
        <v>122</v>
      </c>
      <c r="F70" s="149">
        <f>'PCR1'!F66</f>
        <v>0</v>
      </c>
      <c r="G70" s="142">
        <f>SUM(F70*('PCR1'!I66))</f>
        <v>0</v>
      </c>
      <c r="H70" s="99"/>
    </row>
    <row r="71" spans="2:8" x14ac:dyDescent="0.3">
      <c r="B71" s="112"/>
      <c r="C71" s="122" t="str">
        <f>'PCR1'!C67</f>
        <v>#10</v>
      </c>
      <c r="D71" s="123" t="str">
        <f>'PCR1'!D67</f>
        <v>ODF &amp; Fibre Cabling</v>
      </c>
      <c r="E71" s="148" t="s">
        <v>122</v>
      </c>
      <c r="F71" s="149">
        <f>'PCR1'!F67</f>
        <v>0</v>
      </c>
      <c r="G71" s="142">
        <f>SUM(F71*('PCR1'!I67))</f>
        <v>0</v>
      </c>
      <c r="H71" s="99"/>
    </row>
    <row r="72" spans="2:8" x14ac:dyDescent="0.3">
      <c r="B72" s="112"/>
      <c r="C72" s="150"/>
      <c r="D72" s="151"/>
      <c r="E72" s="152"/>
      <c r="F72" s="152"/>
      <c r="G72" s="126"/>
      <c r="H72" s="126"/>
    </row>
    <row r="73" spans="2:8" x14ac:dyDescent="0.3">
      <c r="B73" s="112"/>
      <c r="C73" s="153"/>
      <c r="D73" s="154" t="s">
        <v>124</v>
      </c>
      <c r="E73" s="155"/>
      <c r="F73" s="156"/>
      <c r="G73" s="157">
        <f>SUM(G20:G24)+SUM(G26:G29)+SUM(G31:G32)+SUM(G35:G37)+SUM(G39:G41)+SUM(G44:G54)+SUM(G57:G60)+SUM(G62:G71)</f>
        <v>0</v>
      </c>
      <c r="H73" s="157">
        <f>SUM(H20:H24)+SUM(H26:H29)+SUM(H31:H32)+SUM(H35:H37)+SUM(H39:H41)+SUM(H44:H54)+SUM(H57:H60)+SUM(H62:H71)</f>
        <v>0</v>
      </c>
    </row>
  </sheetData>
  <sheetProtection selectLockedCells="1" selectUnlockedCells="1"/>
  <mergeCells count="26">
    <mergeCell ref="D55:H55"/>
    <mergeCell ref="D4:H4"/>
    <mergeCell ref="G25:H25"/>
    <mergeCell ref="G30:H30"/>
    <mergeCell ref="E33:H33"/>
    <mergeCell ref="E34:H34"/>
    <mergeCell ref="E38:H38"/>
    <mergeCell ref="E42:H42"/>
    <mergeCell ref="E13:H13"/>
    <mergeCell ref="E14:H14"/>
    <mergeCell ref="E15:H15"/>
    <mergeCell ref="E16:H16"/>
    <mergeCell ref="E17:H17"/>
    <mergeCell ref="E19:H19"/>
    <mergeCell ref="E7:H7"/>
    <mergeCell ref="E8:H8"/>
    <mergeCell ref="C1:E1"/>
    <mergeCell ref="C2:H2"/>
    <mergeCell ref="C3:H3"/>
    <mergeCell ref="C5:H5"/>
    <mergeCell ref="E6:H6"/>
    <mergeCell ref="E41:H41"/>
    <mergeCell ref="E9:H9"/>
    <mergeCell ref="E10:H10"/>
    <mergeCell ref="E11:H11"/>
    <mergeCell ref="E12:H12"/>
  </mergeCells>
  <phoneticPr fontId="19" type="noConversion"/>
  <dataValidations count="1">
    <dataValidation type="list" allowBlank="1" showInputMessage="1" showErrorMessage="1" sqref="E19 E14 E15:H15" xr:uid="{BDE02604-FF3C-4AE6-9FCE-4D3380108352}">
      <formula1>#REF!</formula1>
    </dataValidation>
  </dataValidations>
  <pageMargins left="0.7" right="0.7" top="0.75" bottom="0.75" header="0.3" footer="0.3"/>
  <pageSetup paperSize="9" orientation="portrait" verticalDpi="0" r:id="rId1"/>
  <headerFooter>
    <oddHeader>&amp;C&amp;"Calibri"&amp;8&amp;K737373KCOM Commercial in Confidence&amp;1#</oddHeader>
  </headerFooter>
  <ignoredErrors>
    <ignoredError sqref="G63" unlocked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C7A2D61378D742BED1F1C5D6AECD47" ma:contentTypeVersion="18" ma:contentTypeDescription="Create a new document." ma:contentTypeScope="" ma:versionID="1f5413303cae9270a82bbae528e83b41">
  <xsd:schema xmlns:xsd="http://www.w3.org/2001/XMLSchema" xmlns:xs="http://www.w3.org/2001/XMLSchema" xmlns:p="http://schemas.microsoft.com/office/2006/metadata/properties" xmlns:ns2="1062170f-f84f-4675-997c-202fd722c2ac" xmlns:ns3="09995a88-fc63-4b07-b2a9-4f1601278d9f" targetNamespace="http://schemas.microsoft.com/office/2006/metadata/properties" ma:root="true" ma:fieldsID="90cf968bc7270a3adc38313bbeff907e" ns2:_="" ns3:_="">
    <xsd:import namespace="1062170f-f84f-4675-997c-202fd722c2ac"/>
    <xsd:import namespace="09995a88-fc63-4b07-b2a9-4f1601278d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2170f-f84f-4675-997c-202fd722c2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289565c-336f-4533-a857-b408e5d428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995a88-fc63-4b07-b2a9-4f1601278d9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b644b64-bfd9-46c5-bbea-f8fe7ff9d08c}" ma:internalName="TaxCatchAll" ma:showField="CatchAllData" ma:web="09995a88-fc63-4b07-b2a9-4f1601278d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62170f-f84f-4675-997c-202fd722c2ac">
      <Terms xmlns="http://schemas.microsoft.com/office/infopath/2007/PartnerControls"/>
    </lcf76f155ced4ddcb4097134ff3c332f>
    <TaxCatchAll xmlns="09995a88-fc63-4b07-b2a9-4f1601278d9f" xsi:nil="true"/>
  </documentManagement>
</p:properties>
</file>

<file path=customXml/itemProps1.xml><?xml version="1.0" encoding="utf-8"?>
<ds:datastoreItem xmlns:ds="http://schemas.openxmlformats.org/officeDocument/2006/customXml" ds:itemID="{8EFC5E87-285A-45A8-97EE-2C48EFD512E7}"/>
</file>

<file path=customXml/itemProps2.xml><?xml version="1.0" encoding="utf-8"?>
<ds:datastoreItem xmlns:ds="http://schemas.openxmlformats.org/officeDocument/2006/customXml" ds:itemID="{0DED1956-BAEE-4BC1-AD19-25C4E40215D8}">
  <ds:schemaRefs>
    <ds:schemaRef ds:uri="http://schemas.microsoft.com/sharepoint/v3/contenttype/forms"/>
  </ds:schemaRefs>
</ds:datastoreItem>
</file>

<file path=customXml/itemProps3.xml><?xml version="1.0" encoding="utf-8"?>
<ds:datastoreItem xmlns:ds="http://schemas.openxmlformats.org/officeDocument/2006/customXml" ds:itemID="{E09EE3A1-A137-4F3D-872D-A15BB59B6E3B}">
  <ds:schemaRefs>
    <ds:schemaRef ds:uri="http://schemas.microsoft.com/office/2006/metadata/properties"/>
    <ds:schemaRef ds:uri="http://schemas.microsoft.com/office/infopath/2007/PartnerControls"/>
    <ds:schemaRef ds:uri="1062170f-f84f-4675-997c-202fd722c2ac"/>
    <ds:schemaRef ds:uri="09995a88-fc63-4b07-b2a9-4f1601278d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PCR1</vt:lpstr>
      <vt:lpstr>Cable Connect</vt:lpstr>
      <vt:lpstr>PCR3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Neil Bant</dc:creator>
  <cp:keywords/>
  <dc:description/>
  <cp:lastModifiedBy>Martin Bertolotti</cp:lastModifiedBy>
  <cp:revision/>
  <dcterms:created xsi:type="dcterms:W3CDTF">2019-03-26T13:38:51Z</dcterms:created>
  <dcterms:modified xsi:type="dcterms:W3CDTF">2024-02-06T17:00:35Z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0x010100BAC7A2D61378D742BED1F1C5D6AECD47</vt:lpwstr>
  </property>
  <property fmtid="{D5CDD505-2E9C-101B-9397-08002B2CF9AE}" pid="3" name="MediaServiceImageTags">
    <vt:lpwstr/>
  </property>
  <property fmtid="{D5CDD505-2E9C-101B-9397-08002B2CF9AE}" pid="4" name="MSIP_Label_df8b509b-beec-49bb-b892-468a46fcb9af_Enabled">
    <vt:lpwstr>true</vt:lpwstr>
  </property>
  <property fmtid="{D5CDD505-2E9C-101B-9397-08002B2CF9AE}" pid="5" name="MSIP_Label_df8b509b-beec-49bb-b892-468a46fcb9af_SetDate">
    <vt:lpwstr>2023-05-03T09:51:13Z</vt:lpwstr>
  </property>
  <property fmtid="{D5CDD505-2E9C-101B-9397-08002B2CF9AE}" pid="6" name="MSIP_Label_df8b509b-beec-49bb-b892-468a46fcb9af_Method">
    <vt:lpwstr>Standard</vt:lpwstr>
  </property>
  <property fmtid="{D5CDD505-2E9C-101B-9397-08002B2CF9AE}" pid="7" name="MSIP_Label_df8b509b-beec-49bb-b892-468a46fcb9af_Name">
    <vt:lpwstr>df8b509b-beec-49bb-b892-468a46fcb9af</vt:lpwstr>
  </property>
  <property fmtid="{D5CDD505-2E9C-101B-9397-08002B2CF9AE}" pid="8" name="MSIP_Label_df8b509b-beec-49bb-b892-468a46fcb9af_SiteId">
    <vt:lpwstr>94604d2a-9b0a-4074-a9b8-88f17a2e86c8</vt:lpwstr>
  </property>
  <property fmtid="{D5CDD505-2E9C-101B-9397-08002B2CF9AE}" pid="9" name="MSIP_Label_df8b509b-beec-49bb-b892-468a46fcb9af_ActionId">
    <vt:lpwstr>e42960c4-f8f3-44fa-a9a6-6aae7345a655</vt:lpwstr>
  </property>
  <property fmtid="{D5CDD505-2E9C-101B-9397-08002B2CF9AE}" pid="10" name="MSIP_Label_df8b509b-beec-49bb-b892-468a46fcb9af_ContentBits">
    <vt:lpwstr>1</vt:lpwstr>
  </property>
</Properties>
</file>